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ROMA\ROMA\ELőterjesztések\Előterjesztések 2025\2025 05 29\2024. évi zárszámadás\"/>
    </mc:Choice>
  </mc:AlternateContent>
  <xr:revisionPtr revIDLastSave="0" documentId="13_ncr:1_{D8A9D393-10A8-4458-AD85-326639E443F7}" xr6:coauthVersionLast="36" xr6:coauthVersionMax="36" xr10:uidLastSave="{00000000-0000-0000-0000-000000000000}"/>
  <bookViews>
    <workbookView xWindow="0" yWindow="0" windowWidth="28800" windowHeight="13485" activeTab="10" xr2:uid="{00000000-000D-0000-FFFF-FFFF00000000}"/>
  </bookViews>
  <sheets>
    <sheet name="1" sheetId="117" r:id="rId1"/>
    <sheet name="2" sheetId="83" r:id="rId2"/>
    <sheet name="3" sheetId="84" r:id="rId3"/>
    <sheet name="4" sheetId="85" r:id="rId4"/>
    <sheet name="5" sheetId="118" r:id="rId5"/>
    <sheet name="6" sheetId="119" r:id="rId6"/>
    <sheet name="7" sheetId="120" r:id="rId7"/>
    <sheet name="8" sheetId="121" r:id="rId8"/>
    <sheet name="9" sheetId="122" r:id="rId9"/>
    <sheet name="10" sheetId="123" r:id="rId10"/>
    <sheet name="11" sheetId="124" r:id="rId11"/>
  </sheets>
  <definedNames>
    <definedName name="_xlnm.Print_Titles" localSheetId="0">'1'!$3:$4</definedName>
    <definedName name="_xlnm.Print_Titles" localSheetId="9">'10'!$4:$5</definedName>
    <definedName name="_xlnm.Print_Titles" localSheetId="1">'2'!$3:$6</definedName>
    <definedName name="_xlnm.Print_Titles" localSheetId="2">'3'!$6:$7</definedName>
    <definedName name="_xlnm.Print_Titles" localSheetId="3">'4'!$6:$7</definedName>
    <definedName name="_xlnm.Print_Area" localSheetId="8">'9'!$A$1:$E$15</definedName>
  </definedNames>
  <calcPr calcId="191029"/>
</workbook>
</file>

<file path=xl/calcChain.xml><?xml version="1.0" encoding="utf-8"?>
<calcChain xmlns="http://schemas.openxmlformats.org/spreadsheetml/2006/main">
  <c r="I11" i="84" l="1"/>
  <c r="F13" i="84"/>
  <c r="J13" i="84"/>
  <c r="M11" i="84"/>
  <c r="C64" i="120"/>
  <c r="E51" i="121"/>
  <c r="U15" i="117" l="1"/>
  <c r="V15" i="117"/>
  <c r="X15" i="117"/>
  <c r="Y15" i="117"/>
  <c r="Z15" i="117"/>
  <c r="AA15" i="117"/>
  <c r="AC15" i="117"/>
  <c r="AD15" i="117"/>
  <c r="AE15" i="117"/>
  <c r="AG15" i="117"/>
  <c r="AH15" i="117"/>
  <c r="AI15" i="117"/>
  <c r="AJ15" i="117"/>
  <c r="AK15" i="117"/>
  <c r="AL15" i="117"/>
  <c r="AM15" i="117"/>
  <c r="T15" i="117"/>
  <c r="U14" i="117"/>
  <c r="V14" i="117"/>
  <c r="X14" i="117"/>
  <c r="Y14" i="117"/>
  <c r="Z14" i="117"/>
  <c r="AA14" i="117"/>
  <c r="AC14" i="117"/>
  <c r="AD14" i="117"/>
  <c r="AE14" i="117"/>
  <c r="AG14" i="117"/>
  <c r="AH14" i="117"/>
  <c r="AI14" i="117"/>
  <c r="AJ14" i="117"/>
  <c r="AK14" i="117"/>
  <c r="AL14" i="117"/>
  <c r="AM14" i="117"/>
  <c r="T14" i="117"/>
  <c r="U12" i="117"/>
  <c r="V12" i="117"/>
  <c r="W12" i="117"/>
  <c r="X12" i="117"/>
  <c r="Y12" i="117"/>
  <c r="Z12" i="117"/>
  <c r="AA12" i="117"/>
  <c r="AB12" i="117"/>
  <c r="AC12" i="117"/>
  <c r="AD12" i="117"/>
  <c r="AE12" i="117"/>
  <c r="AF12" i="117"/>
  <c r="AG12" i="117"/>
  <c r="AH12" i="117"/>
  <c r="AI12" i="117"/>
  <c r="AJ12" i="117"/>
  <c r="AK12" i="117"/>
  <c r="AL12" i="117"/>
  <c r="AM12" i="117"/>
  <c r="T12" i="117"/>
  <c r="U11" i="117"/>
  <c r="V11" i="117"/>
  <c r="W11" i="117"/>
  <c r="X11" i="117"/>
  <c r="Y11" i="117"/>
  <c r="Z11" i="117"/>
  <c r="AA11" i="117"/>
  <c r="AB11" i="117"/>
  <c r="AC11" i="117"/>
  <c r="AD11" i="117"/>
  <c r="AE11" i="117"/>
  <c r="AF11" i="117"/>
  <c r="AG11" i="117"/>
  <c r="AH11" i="117"/>
  <c r="AI11" i="117"/>
  <c r="AJ11" i="117"/>
  <c r="AK11" i="117"/>
  <c r="AL11" i="117"/>
  <c r="AM11" i="117"/>
  <c r="T11" i="117"/>
  <c r="O15" i="117"/>
  <c r="P15" i="117"/>
  <c r="Q15" i="117"/>
  <c r="N15" i="117"/>
  <c r="J15" i="117"/>
  <c r="K15" i="117"/>
  <c r="L15" i="117"/>
  <c r="M15" i="117"/>
  <c r="O22" i="117"/>
  <c r="O25" i="117" s="1"/>
  <c r="P22" i="117"/>
  <c r="Q22" i="117"/>
  <c r="N22" i="117"/>
  <c r="C22" i="117"/>
  <c r="D22" i="117"/>
  <c r="E22" i="117"/>
  <c r="F22" i="117"/>
  <c r="G22" i="117"/>
  <c r="H22" i="117"/>
  <c r="I22" i="117"/>
  <c r="I25" i="117" s="1"/>
  <c r="J22" i="117"/>
  <c r="K22" i="117"/>
  <c r="L22" i="117"/>
  <c r="L25" i="117" s="1"/>
  <c r="M22" i="117"/>
  <c r="B22" i="117"/>
  <c r="Q25" i="117"/>
  <c r="C28" i="117"/>
  <c r="D28" i="117"/>
  <c r="E28" i="117"/>
  <c r="F28" i="117"/>
  <c r="G28" i="117"/>
  <c r="H28" i="117"/>
  <c r="I28" i="117"/>
  <c r="J28" i="117"/>
  <c r="K28" i="117"/>
  <c r="L28" i="117"/>
  <c r="M28" i="117"/>
  <c r="N28" i="117"/>
  <c r="O28" i="117"/>
  <c r="P28" i="117"/>
  <c r="Q28" i="117"/>
  <c r="B28" i="117"/>
  <c r="E25" i="117"/>
  <c r="C24" i="117"/>
  <c r="D24" i="117"/>
  <c r="E24" i="117"/>
  <c r="F24" i="117"/>
  <c r="F25" i="117" s="1"/>
  <c r="G24" i="117"/>
  <c r="H24" i="117"/>
  <c r="I24" i="117"/>
  <c r="J24" i="117"/>
  <c r="J25" i="117" s="1"/>
  <c r="K24" i="117"/>
  <c r="K25" i="117" s="1"/>
  <c r="L24" i="117"/>
  <c r="M24" i="117"/>
  <c r="N24" i="117"/>
  <c r="O24" i="117"/>
  <c r="P24" i="117"/>
  <c r="Q24" i="117"/>
  <c r="C23" i="117"/>
  <c r="D23" i="117"/>
  <c r="E23" i="117"/>
  <c r="F23" i="117"/>
  <c r="G23" i="117"/>
  <c r="H23" i="117"/>
  <c r="I23" i="117"/>
  <c r="J23" i="117"/>
  <c r="K23" i="117"/>
  <c r="L23" i="117"/>
  <c r="M23" i="117"/>
  <c r="M25" i="117" s="1"/>
  <c r="N23" i="117"/>
  <c r="O23" i="117"/>
  <c r="P23" i="117"/>
  <c r="Q23" i="117"/>
  <c r="C16" i="117"/>
  <c r="D16" i="117"/>
  <c r="E16" i="117"/>
  <c r="F16" i="117"/>
  <c r="G16" i="117"/>
  <c r="H16" i="117"/>
  <c r="I16" i="117"/>
  <c r="J16" i="117"/>
  <c r="K16" i="117"/>
  <c r="L16" i="117"/>
  <c r="M16" i="117"/>
  <c r="N16" i="117"/>
  <c r="O16" i="117"/>
  <c r="P16" i="117"/>
  <c r="Q16" i="117"/>
  <c r="C15" i="117"/>
  <c r="D15" i="117"/>
  <c r="E15" i="117"/>
  <c r="F15" i="117"/>
  <c r="G15" i="117"/>
  <c r="H15" i="117"/>
  <c r="I15" i="117"/>
  <c r="C14" i="117"/>
  <c r="D14" i="117"/>
  <c r="E14" i="117"/>
  <c r="F14" i="117"/>
  <c r="G14" i="117"/>
  <c r="H14" i="117"/>
  <c r="I14" i="117"/>
  <c r="J14" i="117"/>
  <c r="K14" i="117"/>
  <c r="L14" i="117"/>
  <c r="M14" i="117"/>
  <c r="N14" i="117"/>
  <c r="O14" i="117"/>
  <c r="P14" i="117"/>
  <c r="Q14" i="117"/>
  <c r="C13" i="117"/>
  <c r="D13" i="117"/>
  <c r="E13" i="117"/>
  <c r="F13" i="117"/>
  <c r="G13" i="117"/>
  <c r="H13" i="117"/>
  <c r="I13" i="117"/>
  <c r="J13" i="117"/>
  <c r="K13" i="117"/>
  <c r="L13" i="117"/>
  <c r="M13" i="117"/>
  <c r="N13" i="117"/>
  <c r="O13" i="117"/>
  <c r="P13" i="117"/>
  <c r="Q13" i="117"/>
  <c r="C11" i="117"/>
  <c r="D11" i="117"/>
  <c r="E11" i="117"/>
  <c r="F11" i="117"/>
  <c r="G11" i="117"/>
  <c r="H11" i="117"/>
  <c r="I11" i="117"/>
  <c r="J11" i="117"/>
  <c r="K11" i="117"/>
  <c r="L11" i="117"/>
  <c r="M11" i="117"/>
  <c r="N11" i="117"/>
  <c r="O11" i="117"/>
  <c r="P11" i="117"/>
  <c r="Q11" i="117"/>
  <c r="C12" i="117"/>
  <c r="D12" i="117"/>
  <c r="E12" i="117"/>
  <c r="F12" i="117"/>
  <c r="G12" i="117"/>
  <c r="H12" i="117"/>
  <c r="K12" i="117"/>
  <c r="L12" i="117"/>
  <c r="L22" i="84"/>
  <c r="K22" i="84"/>
  <c r="L21" i="84"/>
  <c r="K21" i="84"/>
  <c r="L20" i="84"/>
  <c r="K20" i="84"/>
  <c r="L17" i="84"/>
  <c r="K17" i="84"/>
  <c r="L16" i="84"/>
  <c r="K16" i="84"/>
  <c r="K9" i="84"/>
  <c r="L9" i="84"/>
  <c r="M9" i="84"/>
  <c r="B24" i="117"/>
  <c r="B23" i="117"/>
  <c r="B16" i="117"/>
  <c r="B14" i="117"/>
  <c r="B13" i="117"/>
  <c r="B11" i="117"/>
  <c r="H25" i="117" l="1"/>
  <c r="D25" i="117"/>
  <c r="G25" i="117"/>
  <c r="C25" i="117"/>
  <c r="N25" i="117"/>
  <c r="P25" i="117"/>
  <c r="R37" i="83"/>
  <c r="Q37" i="83"/>
  <c r="R35" i="83"/>
  <c r="F19" i="84"/>
  <c r="G19" i="84"/>
  <c r="H19" i="84"/>
  <c r="J19" i="84"/>
  <c r="K19" i="84"/>
  <c r="L19" i="84"/>
  <c r="C19" i="84"/>
  <c r="D19" i="84"/>
  <c r="B19" i="84"/>
  <c r="B15" i="117" s="1"/>
  <c r="I18" i="84"/>
  <c r="M18" i="84"/>
  <c r="E18" i="84"/>
  <c r="F15" i="84"/>
  <c r="G15" i="84"/>
  <c r="H15" i="84"/>
  <c r="J15" i="84"/>
  <c r="K15" i="84"/>
  <c r="L15" i="84"/>
  <c r="C15" i="84"/>
  <c r="D15" i="84"/>
  <c r="B15" i="84"/>
  <c r="I14" i="84"/>
  <c r="M14" i="84"/>
  <c r="E14" i="84"/>
  <c r="E12" i="84"/>
  <c r="I12" i="84"/>
  <c r="M12" i="84"/>
  <c r="I10" i="84"/>
  <c r="M10" i="84"/>
  <c r="N12" i="117"/>
  <c r="G13" i="84"/>
  <c r="O12" i="117" s="1"/>
  <c r="H13" i="84"/>
  <c r="P12" i="117" s="1"/>
  <c r="J12" i="117"/>
  <c r="K13" i="84"/>
  <c r="L13" i="84"/>
  <c r="C13" i="84"/>
  <c r="D13" i="84"/>
  <c r="B13" i="84"/>
  <c r="B12" i="117" s="1"/>
  <c r="F13" i="85"/>
  <c r="X13" i="117" s="1"/>
  <c r="G13" i="85"/>
  <c r="K13" i="85"/>
  <c r="C13" i="85"/>
  <c r="U13" i="117" s="1"/>
  <c r="D13" i="85"/>
  <c r="V13" i="117" s="1"/>
  <c r="B13" i="85"/>
  <c r="N12" i="85"/>
  <c r="F18" i="85"/>
  <c r="G18" i="85"/>
  <c r="H18" i="85"/>
  <c r="I18" i="85"/>
  <c r="K18" i="85"/>
  <c r="L18" i="85"/>
  <c r="M18" i="85"/>
  <c r="C18" i="85"/>
  <c r="D18" i="85"/>
  <c r="B18" i="85"/>
  <c r="E17" i="85"/>
  <c r="N17" i="85"/>
  <c r="J17" i="85"/>
  <c r="J12" i="85"/>
  <c r="E12" i="85"/>
  <c r="J14" i="85"/>
  <c r="AB14" i="117" s="1"/>
  <c r="N14" i="85"/>
  <c r="AF14" i="117" s="1"/>
  <c r="J15" i="85"/>
  <c r="AB15" i="117" s="1"/>
  <c r="N15" i="85"/>
  <c r="AF15" i="117" s="1"/>
  <c r="E15" i="85"/>
  <c r="W15" i="117" s="1"/>
  <c r="C260" i="120"/>
  <c r="E260" i="120"/>
  <c r="AJ13" i="117" l="1"/>
  <c r="AC13" i="117"/>
  <c r="J18" i="85"/>
  <c r="E13" i="85"/>
  <c r="W13" i="117" s="1"/>
  <c r="T13" i="117"/>
  <c r="Y13" i="117"/>
  <c r="AF13" i="117"/>
  <c r="E18" i="85"/>
  <c r="N18" i="85"/>
  <c r="M15" i="84"/>
  <c r="I15" i="84"/>
  <c r="M19" i="84"/>
  <c r="I19" i="84"/>
  <c r="M13" i="84"/>
  <c r="M12" i="117" s="1"/>
  <c r="I13" i="84"/>
  <c r="B58" i="123"/>
  <c r="Q12" i="117" l="1"/>
  <c r="I12" i="117"/>
  <c r="B63" i="123"/>
  <c r="B53" i="123" s="1"/>
  <c r="D50" i="121" l="1"/>
  <c r="C50" i="121"/>
  <c r="D31" i="121"/>
  <c r="D255" i="120"/>
  <c r="C255" i="120"/>
  <c r="D243" i="120"/>
  <c r="E243" i="120"/>
  <c r="C243" i="120"/>
  <c r="D219" i="120"/>
  <c r="E219" i="120"/>
  <c r="C219" i="120"/>
  <c r="E255" i="120" l="1"/>
  <c r="D63" i="123"/>
  <c r="D58" i="123"/>
  <c r="D51" i="121"/>
  <c r="D39" i="121"/>
  <c r="E39" i="121"/>
  <c r="E50" i="121" s="1"/>
  <c r="D28" i="121"/>
  <c r="E28" i="121"/>
  <c r="C28" i="121"/>
  <c r="D24" i="121"/>
  <c r="E24" i="121"/>
  <c r="C24" i="121"/>
  <c r="D19" i="121"/>
  <c r="E19" i="121"/>
  <c r="C19" i="121"/>
  <c r="D261" i="120"/>
  <c r="D193" i="120"/>
  <c r="E193" i="120"/>
  <c r="C193" i="120"/>
  <c r="C261" i="120" s="1"/>
  <c r="C171" i="120"/>
  <c r="E60" i="120"/>
  <c r="C60" i="120"/>
  <c r="D64" i="120"/>
  <c r="E57" i="120"/>
  <c r="C57" i="120"/>
  <c r="D53" i="123" l="1"/>
  <c r="C31" i="121"/>
  <c r="C51" i="121" s="1"/>
  <c r="E31" i="121"/>
  <c r="E261" i="120"/>
  <c r="E64" i="120"/>
  <c r="E183" i="120" s="1"/>
  <c r="C183" i="120"/>
  <c r="B10" i="124"/>
  <c r="D107" i="123"/>
  <c r="D101" i="123"/>
  <c r="C101" i="123"/>
  <c r="D78" i="123"/>
  <c r="B78" i="123"/>
  <c r="D71" i="123"/>
  <c r="B71" i="123"/>
  <c r="B41" i="123"/>
  <c r="D10" i="123"/>
  <c r="B10" i="123"/>
  <c r="E11" i="85"/>
  <c r="N9" i="83"/>
  <c r="R9" i="83" s="1"/>
  <c r="N10" i="83"/>
  <c r="N11" i="83"/>
  <c r="R11" i="83" s="1"/>
  <c r="N12" i="83"/>
  <c r="N13" i="83"/>
  <c r="R13" i="83" s="1"/>
  <c r="N14" i="83"/>
  <c r="Q14" i="83" s="1"/>
  <c r="O9" i="83"/>
  <c r="O15" i="83" s="1"/>
  <c r="O10" i="83"/>
  <c r="O11" i="83"/>
  <c r="O12" i="83"/>
  <c r="S12" i="83" s="1"/>
  <c r="O13" i="83"/>
  <c r="S13" i="83" s="1"/>
  <c r="U13" i="83" s="1"/>
  <c r="O14" i="83"/>
  <c r="O16" i="83"/>
  <c r="Q16" i="83" s="1"/>
  <c r="P9" i="83"/>
  <c r="T9" i="83" s="1"/>
  <c r="P10" i="83"/>
  <c r="P11" i="83"/>
  <c r="T11" i="83" s="1"/>
  <c r="P12" i="83"/>
  <c r="T12" i="83" s="1"/>
  <c r="P13" i="83"/>
  <c r="T13" i="83" s="1"/>
  <c r="P14" i="83"/>
  <c r="P16" i="83"/>
  <c r="N21" i="83"/>
  <c r="R21" i="83" s="1"/>
  <c r="U21" i="83" s="1"/>
  <c r="N22" i="83"/>
  <c r="N23" i="83"/>
  <c r="N24" i="83"/>
  <c r="Q24" i="83" s="1"/>
  <c r="N26" i="83"/>
  <c r="R26" i="83" s="1"/>
  <c r="U26" i="83" s="1"/>
  <c r="O21" i="83"/>
  <c r="O22" i="83"/>
  <c r="O23" i="83"/>
  <c r="Q23" i="83" s="1"/>
  <c r="O24" i="83"/>
  <c r="S24" i="83" s="1"/>
  <c r="O26" i="83"/>
  <c r="S26" i="83" s="1"/>
  <c r="P21" i="83"/>
  <c r="P22" i="83"/>
  <c r="T22" i="83" s="1"/>
  <c r="T25" i="83" s="1"/>
  <c r="T27" i="83" s="1"/>
  <c r="P23" i="83"/>
  <c r="T23" i="83" s="1"/>
  <c r="P24" i="83"/>
  <c r="P26" i="83"/>
  <c r="N28" i="83"/>
  <c r="R28" i="83" s="1"/>
  <c r="N29" i="83"/>
  <c r="N38" i="83" s="1"/>
  <c r="N30" i="83"/>
  <c r="R30" i="83" s="1"/>
  <c r="N31" i="83"/>
  <c r="N32" i="83"/>
  <c r="N33" i="83"/>
  <c r="Q33" i="83" s="1"/>
  <c r="N34" i="83"/>
  <c r="R34" i="83" s="1"/>
  <c r="N36" i="83"/>
  <c r="R36" i="83" s="1"/>
  <c r="O28" i="83"/>
  <c r="O29" i="83"/>
  <c r="O30" i="83"/>
  <c r="O31" i="83"/>
  <c r="S31" i="83" s="1"/>
  <c r="O32" i="83"/>
  <c r="O33" i="83"/>
  <c r="S33" i="83" s="1"/>
  <c r="O34" i="83"/>
  <c r="O35" i="83"/>
  <c r="S35" i="83" s="1"/>
  <c r="O36" i="83"/>
  <c r="O37" i="83"/>
  <c r="S37" i="83" s="1"/>
  <c r="P28" i="83"/>
  <c r="P29" i="83"/>
  <c r="T29" i="83" s="1"/>
  <c r="P30" i="83"/>
  <c r="P31" i="83"/>
  <c r="P32" i="83"/>
  <c r="T32" i="83" s="1"/>
  <c r="P33" i="83"/>
  <c r="T33" i="83" s="1"/>
  <c r="P34" i="83"/>
  <c r="P35" i="83"/>
  <c r="P36" i="83"/>
  <c r="T36" i="83" s="1"/>
  <c r="P37" i="83"/>
  <c r="T37" i="83" s="1"/>
  <c r="N45" i="83"/>
  <c r="N46" i="83" s="1"/>
  <c r="O45" i="83"/>
  <c r="O46" i="83" s="1"/>
  <c r="P45" i="83"/>
  <c r="P46" i="83" s="1"/>
  <c r="AJ22" i="117"/>
  <c r="AJ23" i="117"/>
  <c r="AJ24" i="117"/>
  <c r="AK22" i="117"/>
  <c r="AK23" i="117"/>
  <c r="AK24" i="117"/>
  <c r="AL22" i="117"/>
  <c r="AL23" i="117"/>
  <c r="AL24" i="117"/>
  <c r="AF19" i="117"/>
  <c r="AF22" i="117"/>
  <c r="AF23" i="117"/>
  <c r="AF24" i="117"/>
  <c r="AG22" i="117"/>
  <c r="AG23" i="117"/>
  <c r="AG24" i="117"/>
  <c r="AH22" i="117"/>
  <c r="AH23" i="117"/>
  <c r="AH24" i="117"/>
  <c r="AM28" i="117"/>
  <c r="N18" i="83"/>
  <c r="N20" i="83"/>
  <c r="N39" i="83"/>
  <c r="R39" i="83" s="1"/>
  <c r="N40" i="83"/>
  <c r="N41" i="83"/>
  <c r="N42" i="83"/>
  <c r="Q42" i="83" s="1"/>
  <c r="N43" i="83"/>
  <c r="R43" i="83" s="1"/>
  <c r="N47" i="83"/>
  <c r="N48" i="83"/>
  <c r="R48" i="83" s="1"/>
  <c r="N49" i="83"/>
  <c r="Q49" i="83" s="1"/>
  <c r="N50" i="83"/>
  <c r="O18" i="83"/>
  <c r="O19" i="83"/>
  <c r="O39" i="83"/>
  <c r="O40" i="83"/>
  <c r="S40" i="83" s="1"/>
  <c r="O41" i="83"/>
  <c r="O42" i="83"/>
  <c r="O43" i="83"/>
  <c r="O44" i="83"/>
  <c r="O47" i="83"/>
  <c r="O48" i="83"/>
  <c r="O49" i="83"/>
  <c r="P18" i="83"/>
  <c r="Q18" i="83" s="1"/>
  <c r="P19" i="83"/>
  <c r="P39" i="83"/>
  <c r="P40" i="83"/>
  <c r="T40" i="83" s="1"/>
  <c r="P41" i="83"/>
  <c r="T41" i="83" s="1"/>
  <c r="P42" i="83"/>
  <c r="P43" i="83"/>
  <c r="T43" i="83" s="1"/>
  <c r="P47" i="83"/>
  <c r="P50" i="83" s="1"/>
  <c r="P48" i="83"/>
  <c r="P49" i="83"/>
  <c r="F25" i="83"/>
  <c r="F27" i="83" s="1"/>
  <c r="F38" i="83"/>
  <c r="F46" i="83"/>
  <c r="F20" i="83"/>
  <c r="F44" i="83"/>
  <c r="F50" i="83"/>
  <c r="G15" i="83"/>
  <c r="G17" i="83" s="1"/>
  <c r="G25" i="83"/>
  <c r="G27" i="83"/>
  <c r="G38" i="83"/>
  <c r="G46" i="83"/>
  <c r="G20" i="83"/>
  <c r="G44" i="83"/>
  <c r="G50" i="83"/>
  <c r="H15" i="83"/>
  <c r="H17" i="83" s="1"/>
  <c r="H25" i="83"/>
  <c r="H27" i="83" s="1"/>
  <c r="H38" i="83"/>
  <c r="H46" i="83"/>
  <c r="H20" i="83"/>
  <c r="H44" i="83"/>
  <c r="H50" i="83"/>
  <c r="B52" i="83"/>
  <c r="F52" i="83"/>
  <c r="I52" i="83" s="1"/>
  <c r="J52" i="83"/>
  <c r="C9" i="119"/>
  <c r="C12" i="119"/>
  <c r="N19" i="85"/>
  <c r="N20" i="85"/>
  <c r="K21" i="85"/>
  <c r="L21" i="85"/>
  <c r="M21" i="85"/>
  <c r="N23" i="85"/>
  <c r="O52" i="83"/>
  <c r="S52" i="83" s="1"/>
  <c r="P52" i="83"/>
  <c r="T52" i="83"/>
  <c r="R18" i="83"/>
  <c r="S18" i="83"/>
  <c r="R19" i="83"/>
  <c r="T19" i="83"/>
  <c r="S21" i="83"/>
  <c r="T21" i="83"/>
  <c r="R22" i="83"/>
  <c r="S22" i="83"/>
  <c r="R23" i="83"/>
  <c r="S23" i="83"/>
  <c r="S25" i="83" s="1"/>
  <c r="T24" i="83"/>
  <c r="T26" i="83"/>
  <c r="R10" i="83"/>
  <c r="U10" i="83" s="1"/>
  <c r="S10" i="83"/>
  <c r="T10" i="83"/>
  <c r="S11" i="83"/>
  <c r="R12" i="83"/>
  <c r="R14" i="83"/>
  <c r="U14" i="83" s="1"/>
  <c r="S14" i="83"/>
  <c r="T14" i="83"/>
  <c r="S16" i="83"/>
  <c r="U16" i="83" s="1"/>
  <c r="T16" i="83"/>
  <c r="S28" i="83"/>
  <c r="T28" i="83"/>
  <c r="S30" i="83"/>
  <c r="T30" i="83"/>
  <c r="R31" i="83"/>
  <c r="T31" i="83"/>
  <c r="R32" i="83"/>
  <c r="S32" i="83"/>
  <c r="S34" i="83"/>
  <c r="T34" i="83"/>
  <c r="T35" i="83"/>
  <c r="S36" i="83"/>
  <c r="S39" i="83"/>
  <c r="R40" i="83"/>
  <c r="R41" i="83"/>
  <c r="S41" i="83"/>
  <c r="R42" i="83"/>
  <c r="U42" i="83" s="1"/>
  <c r="S42" i="83"/>
  <c r="T42" i="83"/>
  <c r="S43" i="83"/>
  <c r="R45" i="83"/>
  <c r="S45" i="83"/>
  <c r="T45" i="83"/>
  <c r="T46" i="83" s="1"/>
  <c r="R47" i="83"/>
  <c r="S47" i="83"/>
  <c r="S48" i="83"/>
  <c r="T48" i="83"/>
  <c r="S49" i="83"/>
  <c r="T49" i="83"/>
  <c r="S46" i="83"/>
  <c r="V22" i="117"/>
  <c r="V23" i="117"/>
  <c r="V24" i="117"/>
  <c r="AM18" i="117"/>
  <c r="AM17" i="117"/>
  <c r="AM16" i="117"/>
  <c r="Q52" i="83"/>
  <c r="X22" i="117"/>
  <c r="Y22" i="117"/>
  <c r="Z22" i="117"/>
  <c r="X23" i="117"/>
  <c r="Y23" i="117"/>
  <c r="Z23" i="117"/>
  <c r="X24" i="117"/>
  <c r="Y24" i="117"/>
  <c r="Z24" i="117"/>
  <c r="AA28" i="117"/>
  <c r="AA16" i="117"/>
  <c r="AA17" i="117"/>
  <c r="AA18" i="117"/>
  <c r="F15" i="83"/>
  <c r="F17" i="83" s="1"/>
  <c r="F51" i="83" s="1"/>
  <c r="I18" i="83"/>
  <c r="I19" i="83"/>
  <c r="I20" i="83" s="1"/>
  <c r="I21" i="83"/>
  <c r="I22" i="83"/>
  <c r="I23" i="83"/>
  <c r="I24" i="83"/>
  <c r="I26" i="83"/>
  <c r="I9" i="83"/>
  <c r="I10" i="83"/>
  <c r="I11" i="83"/>
  <c r="I12" i="83"/>
  <c r="I13" i="83"/>
  <c r="I14" i="83"/>
  <c r="I16" i="83"/>
  <c r="I28" i="83"/>
  <c r="I29" i="83"/>
  <c r="I30" i="83"/>
  <c r="I31" i="83"/>
  <c r="I32" i="83"/>
  <c r="I33" i="83"/>
  <c r="I34" i="83"/>
  <c r="I35" i="83"/>
  <c r="I36" i="83"/>
  <c r="I37" i="83"/>
  <c r="I39" i="83"/>
  <c r="I40" i="83"/>
  <c r="I41" i="83"/>
  <c r="I42" i="83"/>
  <c r="I43" i="83"/>
  <c r="I45" i="83"/>
  <c r="I46" i="83" s="1"/>
  <c r="I47" i="83"/>
  <c r="I48" i="83"/>
  <c r="I49" i="83"/>
  <c r="AI28" i="117"/>
  <c r="AB22" i="117"/>
  <c r="AB23" i="117"/>
  <c r="AB24" i="117"/>
  <c r="AC22" i="117"/>
  <c r="AC23" i="117"/>
  <c r="AC24" i="117"/>
  <c r="AD22" i="117"/>
  <c r="AD23" i="117"/>
  <c r="AD24" i="117"/>
  <c r="AE28" i="117"/>
  <c r="J20" i="83"/>
  <c r="J44" i="83"/>
  <c r="J50" i="83"/>
  <c r="K20" i="83"/>
  <c r="K44" i="83"/>
  <c r="K50" i="83"/>
  <c r="L20" i="83"/>
  <c r="L44" i="83"/>
  <c r="L50" i="83"/>
  <c r="AI18" i="117"/>
  <c r="AI17" i="117"/>
  <c r="AI16" i="117"/>
  <c r="AE18" i="117"/>
  <c r="AE17" i="117"/>
  <c r="AE16" i="117"/>
  <c r="J15" i="83"/>
  <c r="J17" i="83" s="1"/>
  <c r="J25" i="83"/>
  <c r="J27" i="83" s="1"/>
  <c r="J38" i="83"/>
  <c r="J46" i="83"/>
  <c r="K15" i="83"/>
  <c r="K17" i="83" s="1"/>
  <c r="K25" i="83"/>
  <c r="K27" i="83" s="1"/>
  <c r="K38" i="83"/>
  <c r="K46" i="83"/>
  <c r="L15" i="83"/>
  <c r="L25" i="83"/>
  <c r="L27" i="83" s="1"/>
  <c r="L38" i="83"/>
  <c r="L46" i="83"/>
  <c r="Q48" i="83"/>
  <c r="Q45" i="83"/>
  <c r="Q46" i="83" s="1"/>
  <c r="Q35" i="83"/>
  <c r="Q26" i="83"/>
  <c r="Q22" i="83"/>
  <c r="Q25" i="83" s="1"/>
  <c r="Q21" i="83"/>
  <c r="Q10" i="83"/>
  <c r="Q12" i="83"/>
  <c r="M18" i="83"/>
  <c r="M19" i="83"/>
  <c r="M20" i="83"/>
  <c r="M21" i="83"/>
  <c r="M22" i="83"/>
  <c r="M23" i="83"/>
  <c r="M24" i="83"/>
  <c r="M26" i="83"/>
  <c r="M9" i="83"/>
  <c r="M10" i="83"/>
  <c r="M11" i="83"/>
  <c r="M15" i="83" s="1"/>
  <c r="M17" i="83" s="1"/>
  <c r="M12" i="83"/>
  <c r="M13" i="83"/>
  <c r="M14" i="83"/>
  <c r="M28" i="83"/>
  <c r="M29" i="83"/>
  <c r="M30" i="83"/>
  <c r="M31" i="83"/>
  <c r="M32" i="83"/>
  <c r="M33" i="83"/>
  <c r="M34" i="83"/>
  <c r="M35" i="83"/>
  <c r="M36" i="83"/>
  <c r="M37" i="83"/>
  <c r="M39" i="83"/>
  <c r="M40" i="83"/>
  <c r="M41" i="83"/>
  <c r="M42" i="83"/>
  <c r="M43" i="83"/>
  <c r="M45" i="83"/>
  <c r="M46" i="83" s="1"/>
  <c r="M47" i="83"/>
  <c r="M48" i="83"/>
  <c r="M49" i="83"/>
  <c r="J23" i="85"/>
  <c r="J19" i="85"/>
  <c r="J20" i="85"/>
  <c r="I21" i="85"/>
  <c r="H21" i="85"/>
  <c r="G21" i="85"/>
  <c r="F21" i="85"/>
  <c r="B20" i="83"/>
  <c r="B44" i="83"/>
  <c r="B50" i="83"/>
  <c r="C20" i="83"/>
  <c r="C44" i="83"/>
  <c r="C50" i="83"/>
  <c r="D20" i="83"/>
  <c r="D44" i="83"/>
  <c r="D50" i="83"/>
  <c r="T22" i="117"/>
  <c r="T23" i="117"/>
  <c r="T24" i="117"/>
  <c r="U22" i="117"/>
  <c r="U23" i="117"/>
  <c r="U24" i="117"/>
  <c r="B15" i="83"/>
  <c r="B17" i="83" s="1"/>
  <c r="C15" i="83"/>
  <c r="D15" i="83"/>
  <c r="D17" i="83"/>
  <c r="B25" i="83"/>
  <c r="C25" i="83"/>
  <c r="D25" i="83"/>
  <c r="B27" i="83"/>
  <c r="B19" i="117" s="1"/>
  <c r="B38" i="83"/>
  <c r="C38" i="83"/>
  <c r="D38" i="83"/>
  <c r="B46" i="83"/>
  <c r="C46" i="83"/>
  <c r="D46" i="83"/>
  <c r="E22" i="84"/>
  <c r="E20" i="84"/>
  <c r="E19" i="84"/>
  <c r="E9" i="84"/>
  <c r="E10" i="84"/>
  <c r="E15" i="84"/>
  <c r="E17" i="84"/>
  <c r="E21" i="84"/>
  <c r="E24" i="84"/>
  <c r="E16" i="84"/>
  <c r="E14" i="85"/>
  <c r="W14" i="117" s="1"/>
  <c r="E23" i="85"/>
  <c r="E19" i="85"/>
  <c r="E20" i="85"/>
  <c r="W16" i="117"/>
  <c r="D21" i="85"/>
  <c r="C21" i="85"/>
  <c r="B21" i="85"/>
  <c r="W18" i="117"/>
  <c r="E9" i="83"/>
  <c r="E10" i="83"/>
  <c r="E11" i="83"/>
  <c r="E12" i="83"/>
  <c r="E13" i="83"/>
  <c r="E14" i="83"/>
  <c r="E16" i="83"/>
  <c r="E18" i="83"/>
  <c r="E20" i="83" s="1"/>
  <c r="E19" i="83"/>
  <c r="E21" i="83"/>
  <c r="E22" i="83"/>
  <c r="E25" i="83" s="1"/>
  <c r="E23" i="83"/>
  <c r="E24" i="83"/>
  <c r="E26" i="83"/>
  <c r="E28" i="83"/>
  <c r="E38" i="83" s="1"/>
  <c r="E29" i="83"/>
  <c r="E30" i="83"/>
  <c r="E31" i="83"/>
  <c r="E32" i="83"/>
  <c r="E33" i="83"/>
  <c r="E34" i="83"/>
  <c r="E35" i="83"/>
  <c r="E36" i="83"/>
  <c r="E37" i="83"/>
  <c r="E39" i="83"/>
  <c r="E40" i="83"/>
  <c r="E41" i="83"/>
  <c r="E42" i="83"/>
  <c r="E43" i="83"/>
  <c r="E45" i="83"/>
  <c r="E46" i="83" s="1"/>
  <c r="E47" i="83"/>
  <c r="E50" i="83" s="1"/>
  <c r="E48" i="83"/>
  <c r="E49" i="83"/>
  <c r="W17" i="117"/>
  <c r="D23" i="84"/>
  <c r="D25" i="84" s="1"/>
  <c r="C23" i="84"/>
  <c r="C25" i="84" s="1"/>
  <c r="B23" i="84"/>
  <c r="B25" i="84" s="1"/>
  <c r="W28" i="117"/>
  <c r="M13" i="85" l="1"/>
  <c r="I13" i="85"/>
  <c r="L13" i="85"/>
  <c r="H13" i="85"/>
  <c r="M22" i="84"/>
  <c r="F53" i="83"/>
  <c r="I21" i="84"/>
  <c r="AM23" i="117"/>
  <c r="V25" i="117"/>
  <c r="AC25" i="117"/>
  <c r="T19" i="117"/>
  <c r="Z25" i="117"/>
  <c r="N21" i="85"/>
  <c r="I20" i="84"/>
  <c r="M52" i="83"/>
  <c r="I9" i="84"/>
  <c r="AE24" i="117"/>
  <c r="E16" i="85"/>
  <c r="O17" i="83"/>
  <c r="U47" i="83"/>
  <c r="U50" i="83" s="1"/>
  <c r="H51" i="83"/>
  <c r="H53" i="83" s="1"/>
  <c r="U40" i="83"/>
  <c r="R44" i="83"/>
  <c r="U43" i="83"/>
  <c r="G23" i="84"/>
  <c r="G25" i="84" s="1"/>
  <c r="Q9" i="83"/>
  <c r="U23" i="83"/>
  <c r="N15" i="83"/>
  <c r="U12" i="83"/>
  <c r="U22" i="83"/>
  <c r="U25" i="83" s="1"/>
  <c r="U27" i="83" s="1"/>
  <c r="U35" i="83"/>
  <c r="S9" i="83"/>
  <c r="U9" i="83" s="1"/>
  <c r="C16" i="85"/>
  <c r="C22" i="85" s="1"/>
  <c r="C24" i="85" s="1"/>
  <c r="E44" i="83"/>
  <c r="E27" i="83"/>
  <c r="I17" i="84"/>
  <c r="Q31" i="83"/>
  <c r="Q40" i="83"/>
  <c r="I38" i="83"/>
  <c r="I25" i="83"/>
  <c r="I27" i="83" s="1"/>
  <c r="R49" i="83"/>
  <c r="U49" i="83" s="1"/>
  <c r="T47" i="83"/>
  <c r="T50" i="83" s="1"/>
  <c r="U41" i="83"/>
  <c r="R33" i="83"/>
  <c r="R24" i="83"/>
  <c r="U24" i="83" s="1"/>
  <c r="T18" i="83"/>
  <c r="P20" i="83"/>
  <c r="P15" i="83"/>
  <c r="J11" i="85"/>
  <c r="J21" i="85"/>
  <c r="Q29" i="83"/>
  <c r="Q47" i="83"/>
  <c r="Q50" i="83" s="1"/>
  <c r="I44" i="83"/>
  <c r="U11" i="83"/>
  <c r="D16" i="85"/>
  <c r="D22" i="85" s="1"/>
  <c r="D24" i="85" s="1"/>
  <c r="D27" i="83"/>
  <c r="D19" i="117" s="1"/>
  <c r="I22" i="84"/>
  <c r="I50" i="83"/>
  <c r="R25" i="83"/>
  <c r="R27" i="83" s="1"/>
  <c r="U48" i="83"/>
  <c r="S50" i="83"/>
  <c r="U31" i="83"/>
  <c r="R29" i="83"/>
  <c r="R38" i="83" s="1"/>
  <c r="AE22" i="117"/>
  <c r="X25" i="117"/>
  <c r="Y19" i="117"/>
  <c r="AI23" i="117"/>
  <c r="AM24" i="117"/>
  <c r="AM22" i="117"/>
  <c r="W24" i="117"/>
  <c r="Y25" i="117"/>
  <c r="C13" i="119"/>
  <c r="C21" i="119" s="1"/>
  <c r="J51" i="83"/>
  <c r="J53" i="83" s="1"/>
  <c r="K19" i="117"/>
  <c r="K51" i="83"/>
  <c r="K53" i="83" s="1"/>
  <c r="F19" i="117"/>
  <c r="E21" i="85"/>
  <c r="B16" i="85"/>
  <c r="B22" i="85" s="1"/>
  <c r="B24" i="85" s="1"/>
  <c r="AC19" i="117"/>
  <c r="AE23" i="117"/>
  <c r="V19" i="117"/>
  <c r="AD25" i="117"/>
  <c r="I15" i="83"/>
  <c r="I17" i="83" s="1"/>
  <c r="I51" i="83" s="1"/>
  <c r="I53" i="83" s="1"/>
  <c r="X19" i="117"/>
  <c r="S15" i="83"/>
  <c r="S17" i="83" s="1"/>
  <c r="T20" i="83"/>
  <c r="AI24" i="117"/>
  <c r="G16" i="85"/>
  <c r="G22" i="85" s="1"/>
  <c r="G24" i="85" s="1"/>
  <c r="U36" i="83"/>
  <c r="U34" i="83"/>
  <c r="Q32" i="83"/>
  <c r="U30" i="83"/>
  <c r="Q28" i="83"/>
  <c r="AB25" i="117"/>
  <c r="W23" i="117"/>
  <c r="E13" i="84"/>
  <c r="B85" i="123"/>
  <c r="D85" i="123"/>
  <c r="E15" i="83"/>
  <c r="E17" i="83" s="1"/>
  <c r="E51" i="83" s="1"/>
  <c r="E53" i="83" s="1"/>
  <c r="U25" i="117"/>
  <c r="H23" i="84"/>
  <c r="H25" i="84" s="1"/>
  <c r="M38" i="83"/>
  <c r="M25" i="83"/>
  <c r="M27" i="83" s="1"/>
  <c r="Q27" i="83"/>
  <c r="D51" i="83"/>
  <c r="D53" i="83" s="1"/>
  <c r="U19" i="117"/>
  <c r="C27" i="83"/>
  <c r="C17" i="83"/>
  <c r="T25" i="117"/>
  <c r="W22" i="117"/>
  <c r="B51" i="83"/>
  <c r="B53" i="83" s="1"/>
  <c r="M50" i="83"/>
  <c r="M44" i="83"/>
  <c r="L17" i="83"/>
  <c r="AA23" i="117"/>
  <c r="U32" i="83"/>
  <c r="T38" i="83"/>
  <c r="U28" i="83"/>
  <c r="U15" i="83"/>
  <c r="U17" i="83" s="1"/>
  <c r="U18" i="83"/>
  <c r="G19" i="117"/>
  <c r="P44" i="83"/>
  <c r="T39" i="83"/>
  <c r="O20" i="83"/>
  <c r="S19" i="83"/>
  <c r="S20" i="83" s="1"/>
  <c r="AH25" i="117"/>
  <c r="AG25" i="117"/>
  <c r="AF25" i="117"/>
  <c r="U37" i="83"/>
  <c r="O38" i="83"/>
  <c r="S29" i="83"/>
  <c r="S38" i="83" s="1"/>
  <c r="T15" i="83"/>
  <c r="T17" i="83" s="1"/>
  <c r="R15" i="83"/>
  <c r="R17" i="83" s="1"/>
  <c r="F16" i="85"/>
  <c r="F22" i="85" s="1"/>
  <c r="F24" i="85" s="1"/>
  <c r="F23" i="84"/>
  <c r="F25" i="84" s="1"/>
  <c r="I16" i="84"/>
  <c r="Q13" i="83"/>
  <c r="Q11" i="83"/>
  <c r="Q15" i="83" s="1"/>
  <c r="Q17" i="83" s="1"/>
  <c r="Q19" i="83"/>
  <c r="Q20" i="83" s="1"/>
  <c r="Q30" i="83"/>
  <c r="Q34" i="83"/>
  <c r="Q36" i="83"/>
  <c r="Q39" i="83"/>
  <c r="Q41" i="83"/>
  <c r="Q43" i="83"/>
  <c r="AI22" i="117"/>
  <c r="G51" i="83"/>
  <c r="G53" i="83" s="1"/>
  <c r="AA24" i="117"/>
  <c r="AA22" i="117"/>
  <c r="AJ19" i="117"/>
  <c r="R20" i="83"/>
  <c r="U45" i="83"/>
  <c r="U46" i="83" s="1"/>
  <c r="R46" i="83"/>
  <c r="S44" i="83"/>
  <c r="U33" i="83"/>
  <c r="U29" i="83"/>
  <c r="S27" i="83"/>
  <c r="U52" i="83"/>
  <c r="M24" i="84"/>
  <c r="I24" i="84"/>
  <c r="M17" i="84"/>
  <c r="K16" i="85"/>
  <c r="K22" i="85" s="1"/>
  <c r="K24" i="85" s="1"/>
  <c r="H19" i="117"/>
  <c r="O50" i="83"/>
  <c r="AL25" i="117"/>
  <c r="AJ25" i="117"/>
  <c r="N44" i="83"/>
  <c r="AK25" i="117"/>
  <c r="P38" i="83"/>
  <c r="P25" i="83"/>
  <c r="O25" i="83"/>
  <c r="N25" i="83"/>
  <c r="N11" i="85"/>
  <c r="AH13" i="117" l="1"/>
  <c r="AA13" i="117"/>
  <c r="AA19" i="117" s="1"/>
  <c r="J13" i="85"/>
  <c r="AG13" i="117"/>
  <c r="Z13" i="117"/>
  <c r="Z19" i="117" s="1"/>
  <c r="AK13" i="117"/>
  <c r="AD13" i="117"/>
  <c r="AD19" i="117" s="1"/>
  <c r="AL13" i="117"/>
  <c r="AE13" i="117"/>
  <c r="N13" i="85"/>
  <c r="M16" i="84"/>
  <c r="L23" i="84"/>
  <c r="L25" i="84" s="1"/>
  <c r="M20" i="84"/>
  <c r="M21" i="84"/>
  <c r="E23" i="84"/>
  <c r="E25" i="84" s="1"/>
  <c r="H27" i="117"/>
  <c r="H29" i="117" s="1"/>
  <c r="J23" i="84"/>
  <c r="J25" i="84" s="1"/>
  <c r="E22" i="85"/>
  <c r="E24" i="85" s="1"/>
  <c r="V27" i="117"/>
  <c r="V29" i="117" s="1"/>
  <c r="AC27" i="117"/>
  <c r="AC29" i="117" s="1"/>
  <c r="Z27" i="117"/>
  <c r="Z29" i="117" s="1"/>
  <c r="AE25" i="117"/>
  <c r="AE26" i="117" s="1"/>
  <c r="Y27" i="117"/>
  <c r="Y29" i="117" s="1"/>
  <c r="AD27" i="117"/>
  <c r="AD29" i="117" s="1"/>
  <c r="AA25" i="117"/>
  <c r="I23" i="84"/>
  <c r="I25" i="84" s="1"/>
  <c r="C23" i="119"/>
  <c r="D27" i="117"/>
  <c r="D29" i="117" s="1"/>
  <c r="W19" i="117"/>
  <c r="F27" i="117"/>
  <c r="F29" i="117" s="1"/>
  <c r="G27" i="117"/>
  <c r="G29" i="117" s="1"/>
  <c r="R50" i="83"/>
  <c r="K27" i="117"/>
  <c r="K29" i="117" s="1"/>
  <c r="N17" i="83"/>
  <c r="J19" i="117"/>
  <c r="J27" i="117" s="1"/>
  <c r="J29" i="117" s="1"/>
  <c r="I19" i="117"/>
  <c r="R28" i="117"/>
  <c r="U27" i="117"/>
  <c r="U29" i="117" s="1"/>
  <c r="X27" i="117"/>
  <c r="X29" i="117" s="1"/>
  <c r="P17" i="83"/>
  <c r="R12" i="117" s="1"/>
  <c r="W25" i="117"/>
  <c r="Q38" i="83"/>
  <c r="O27" i="83"/>
  <c r="O19" i="117" s="1"/>
  <c r="M16" i="85"/>
  <c r="M22" i="85" s="1"/>
  <c r="M24" i="85" s="1"/>
  <c r="S51" i="83"/>
  <c r="S53" i="83" s="1"/>
  <c r="T44" i="83"/>
  <c r="T51" i="83" s="1"/>
  <c r="T53" i="83" s="1"/>
  <c r="U39" i="83"/>
  <c r="U44" i="83" s="1"/>
  <c r="U38" i="83"/>
  <c r="B25" i="117"/>
  <c r="C51" i="83"/>
  <c r="C53" i="83" s="1"/>
  <c r="M51" i="83"/>
  <c r="M53" i="83" s="1"/>
  <c r="T27" i="117"/>
  <c r="N27" i="83"/>
  <c r="P27" i="83"/>
  <c r="AH19" i="117"/>
  <c r="AH27" i="117" s="1"/>
  <c r="AH29" i="117" s="1"/>
  <c r="I16" i="85"/>
  <c r="I22" i="85" s="1"/>
  <c r="I24" i="85" s="1"/>
  <c r="H16" i="85"/>
  <c r="H22" i="85" s="1"/>
  <c r="H24" i="85" s="1"/>
  <c r="AM25" i="117"/>
  <c r="AM26" i="117" s="1"/>
  <c r="U19" i="83"/>
  <c r="U20" i="83" s="1"/>
  <c r="R51" i="83"/>
  <c r="R53" i="83" s="1"/>
  <c r="AJ27" i="117"/>
  <c r="AJ29" i="117" s="1"/>
  <c r="Q44" i="83"/>
  <c r="AL19" i="117"/>
  <c r="AL27" i="117" s="1"/>
  <c r="AL29" i="117" s="1"/>
  <c r="AF27" i="117"/>
  <c r="AI25" i="117"/>
  <c r="O51" i="83"/>
  <c r="O53" i="83" s="1"/>
  <c r="K23" i="84"/>
  <c r="K25" i="84" s="1"/>
  <c r="AE19" i="117"/>
  <c r="L19" i="117"/>
  <c r="M19" i="117"/>
  <c r="L51" i="83"/>
  <c r="L53" i="83" s="1"/>
  <c r="N16" i="85" l="1"/>
  <c r="N22" i="85" s="1"/>
  <c r="N24" i="85" s="1"/>
  <c r="AM13" i="117"/>
  <c r="J16" i="85"/>
  <c r="J22" i="85" s="1"/>
  <c r="J24" i="85" s="1"/>
  <c r="AI13" i="117"/>
  <c r="AN13" i="117" s="1"/>
  <c r="AB13" i="117"/>
  <c r="AB19" i="117" s="1"/>
  <c r="AB27" i="117" s="1"/>
  <c r="AB29" i="117" s="1"/>
  <c r="AE29" i="117" s="1"/>
  <c r="M23" i="84"/>
  <c r="M25" i="84" s="1"/>
  <c r="M27" i="117"/>
  <c r="AA29" i="117"/>
  <c r="Q51" i="83"/>
  <c r="Q53" i="83" s="1"/>
  <c r="AA26" i="117"/>
  <c r="U51" i="83"/>
  <c r="U53" i="83" s="1"/>
  <c r="L27" i="117"/>
  <c r="L29" i="117" s="1"/>
  <c r="M29" i="117" s="1"/>
  <c r="W26" i="117"/>
  <c r="B27" i="117"/>
  <c r="B29" i="117" s="1"/>
  <c r="AA27" i="117"/>
  <c r="I27" i="117"/>
  <c r="I29" i="117" s="1"/>
  <c r="C19" i="117"/>
  <c r="C27" i="117" s="1"/>
  <c r="C29" i="117" s="1"/>
  <c r="AI26" i="117"/>
  <c r="AF29" i="117"/>
  <c r="L16" i="85"/>
  <c r="L22" i="85" s="1"/>
  <c r="L24" i="85" s="1"/>
  <c r="W27" i="117"/>
  <c r="T29" i="117"/>
  <c r="W29" i="117" s="1"/>
  <c r="AG19" i="117"/>
  <c r="AG27" i="117" s="1"/>
  <c r="AG29" i="117" s="1"/>
  <c r="P19" i="117"/>
  <c r="P51" i="83"/>
  <c r="P53" i="83" s="1"/>
  <c r="N51" i="83"/>
  <c r="N53" i="83" s="1"/>
  <c r="E19" i="117"/>
  <c r="AE27" i="117" l="1"/>
  <c r="AI19" i="117"/>
  <c r="E29" i="117"/>
  <c r="W20" i="117"/>
  <c r="E27" i="117"/>
  <c r="P27" i="117"/>
  <c r="P29" i="117" s="1"/>
  <c r="O27" i="117"/>
  <c r="O29" i="117" s="1"/>
  <c r="AI29" i="117"/>
  <c r="Q19" i="117"/>
  <c r="N19" i="117"/>
  <c r="N27" i="117" s="1"/>
  <c r="AK19" i="117"/>
  <c r="AK27" i="117" s="1"/>
  <c r="AK29" i="117" s="1"/>
  <c r="AI27" i="117"/>
  <c r="R19" i="117" l="1"/>
  <c r="Q27" i="117"/>
  <c r="R27" i="117" s="1"/>
  <c r="AM19" i="117"/>
  <c r="AI20" i="117"/>
  <c r="N29" i="117"/>
  <c r="Q29" i="117" s="1"/>
  <c r="R29" i="117" s="1"/>
  <c r="AM27" i="117" l="1"/>
  <c r="AN19" i="117"/>
  <c r="AM20" i="117"/>
  <c r="AN27" i="117" l="1"/>
  <c r="AM29" i="117"/>
  <c r="AN29" i="117" s="1"/>
</calcChain>
</file>

<file path=xl/sharedStrings.xml><?xml version="1.0" encoding="utf-8"?>
<sst xmlns="http://schemas.openxmlformats.org/spreadsheetml/2006/main" count="1030" uniqueCount="806">
  <si>
    <t>I. Személyi juttatások</t>
  </si>
  <si>
    <t>III. Dologi kiadások</t>
  </si>
  <si>
    <t>Kiadások</t>
  </si>
  <si>
    <t>Megnevezés</t>
  </si>
  <si>
    <t>Összesen</t>
  </si>
  <si>
    <t>Bevételek</t>
  </si>
  <si>
    <t>Működési mérleg</t>
  </si>
  <si>
    <t>Felhalmozási mérleg</t>
  </si>
  <si>
    <t>Eredeti előirányzat</t>
  </si>
  <si>
    <t xml:space="preserve">Kötelező </t>
  </si>
  <si>
    <t xml:space="preserve">Önként </t>
  </si>
  <si>
    <t>Állami</t>
  </si>
  <si>
    <t xml:space="preserve">Feladat </t>
  </si>
  <si>
    <t>Helyi önkormányzatok működésének általános támogatása</t>
  </si>
  <si>
    <t>Települési önkormányzatok egyes köznevelési feladatainak támogatása</t>
  </si>
  <si>
    <t>Települési önkormányzatok szociális és gyermekjóléti  feladatainak támogatása</t>
  </si>
  <si>
    <t>Települési önkormányzatok kulturális feladatainak támogatása</t>
  </si>
  <si>
    <t>Működési célú központosított előirányzatok</t>
  </si>
  <si>
    <t>Helyi önkormányzatok kiegészítő támogatásai</t>
  </si>
  <si>
    <t>Felhalmozási célú önkormányzati támogatások</t>
  </si>
  <si>
    <t>Egyéb felhalmozási célú támogatások bevételei államháztartáson belülről</t>
  </si>
  <si>
    <t>Áru- és készletértékesítés ellenértéke</t>
  </si>
  <si>
    <t>Szolgáltatások ellenértéke</t>
  </si>
  <si>
    <t>Közvetített szolgáltatások 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</si>
  <si>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</si>
  <si>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</si>
  <si>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</si>
  <si>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</si>
  <si>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</si>
  <si>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</si>
  <si>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</si>
  <si>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I. Önkormányzatok működési támogatásai</t>
  </si>
  <si>
    <t>III. Felhalmozási célú támogatások államháztartáson belülről</t>
  </si>
  <si>
    <t>VI.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</si>
  <si>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</si>
  <si>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</si>
  <si>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</si>
  <si>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</si>
  <si>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</si>
  <si>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Egyéb működési célú átvett pénzeszközök</t>
  </si>
  <si>
    <t>Felhalmozási célú garancia- és kezességvállalásból származó megtérülések államháztartáson kívülről</t>
  </si>
  <si>
    <t>Felhalmozási célú visszatérítendő támogatások, kölcsönök visszatérülése államháztartáson kívülről</t>
  </si>
  <si>
    <t>Egyéb felhalmozási célú átvett pénzeszközök</t>
  </si>
  <si>
    <t>VII. Felhalmozási bevételek</t>
  </si>
  <si>
    <t>VIII. Működési célú átvett pénzeszközök</t>
  </si>
  <si>
    <t xml:space="preserve">IX. Felhalmozási célú átvett pénzeszközök </t>
  </si>
  <si>
    <t>II. Működési célú támogatások államháztartáson belülről (=I+II/1.)</t>
  </si>
  <si>
    <t xml:space="preserve">     II./1. Egyéb működési célú támogatások bevételei államháztartáson belülről</t>
  </si>
  <si>
    <t xml:space="preserve">      IV./2. Értékesítési és forgalmi adók </t>
  </si>
  <si>
    <t xml:space="preserve">      IV./1. Vagyoni tipusú adók </t>
  </si>
  <si>
    <t xml:space="preserve">      IV./3. Gépjárműadók</t>
  </si>
  <si>
    <t xml:space="preserve">      IV./4. Egyéb áruhasználati és szolgáltatási adók </t>
  </si>
  <si>
    <t>IV. Termékek és szolgáltatások adói (=IV./2.+IV./3.+IV./4.)</t>
  </si>
  <si>
    <t xml:space="preserve">      V./1. Egyéb közhatalmi bevételek </t>
  </si>
  <si>
    <t>V. Közhatalmi bevételek (=IV./1.+IV.+V./1.)</t>
  </si>
  <si>
    <t>A. Költségvetési bevételek (=II.+III.+V.+…+IX.)</t>
  </si>
  <si>
    <t>C. Önkormányzat bevételei összesen (=A+B)</t>
  </si>
  <si>
    <t>B. Finanszírozási bevételek</t>
  </si>
  <si>
    <t>II. Működési célú támogatások államháztartáson belülről</t>
  </si>
  <si>
    <t xml:space="preserve">III. Termékek és szolgáltatások adói </t>
  </si>
  <si>
    <t>IV. Közhatalmi bevételek</t>
  </si>
  <si>
    <t>V. Működési bevételek</t>
  </si>
  <si>
    <t>VI. Működési célú átvett pénzeszközök</t>
  </si>
  <si>
    <t>VII. Felhalmozási célú támogatások államháztartáson belülről</t>
  </si>
  <si>
    <t>VIII. Felhalmozási bevételek</t>
  </si>
  <si>
    <t>A.) Működési bevétel összesen (=I.+II.+IV.+V.+VI.)</t>
  </si>
  <si>
    <t>B.) Felhalmozási bevétel összesen (VII.+VIII.+IX.)</t>
  </si>
  <si>
    <t>D.) Finanszírozási bevételek</t>
  </si>
  <si>
    <t>E.) Bevétel összesen (=C.)+D.))</t>
  </si>
  <si>
    <t>C.) Bevétel főösszege (=A.)+B.))</t>
  </si>
  <si>
    <t xml:space="preserve">XI. Munkaadókat terhelő járulékok és szociális hozzájárulási adó                                                                            </t>
  </si>
  <si>
    <t>XII. Dologi kiadások</t>
  </si>
  <si>
    <t>XIII. Ellátottak pénzbeli juttatásai</t>
  </si>
  <si>
    <t>XIV. Egyéb működési célú kiadások</t>
  </si>
  <si>
    <t>cb.) Általános tartalék</t>
  </si>
  <si>
    <t>ca.) Céltartalék</t>
  </si>
  <si>
    <t>F.) Működési kiadás összesen (=X.+…+XIV.)</t>
  </si>
  <si>
    <t>XV. Beruházások</t>
  </si>
  <si>
    <t>XVI. Felújítások</t>
  </si>
  <si>
    <t>XVII. Egyéb felhalmozási célú kiadások</t>
  </si>
  <si>
    <t>G.) Felhalmozási kiadás összesen (=XV.+XVI.+XVII.)</t>
  </si>
  <si>
    <t>H.) Kiadás főösszege (=F.)+G.))</t>
  </si>
  <si>
    <t>J.) Kiadás összesen (H.)+I.))</t>
  </si>
  <si>
    <t>IV. Termékek és szolgáltatások adói</t>
  </si>
  <si>
    <t>V. Közhatalmi bevételek</t>
  </si>
  <si>
    <t>B.) Finanszírozási bevételek</t>
  </si>
  <si>
    <t>C.) Önkormányzat bevételei összesen (=A.)+B.))</t>
  </si>
  <si>
    <t>A.) Költségvetési bevételek (=II.+III.+V.+…+IX.)</t>
  </si>
  <si>
    <t>II. Működési célú támogatások államháztartáson belülről (I.+II.)</t>
  </si>
  <si>
    <t>X. Személyi juttatások</t>
  </si>
  <si>
    <t xml:space="preserve">II. Munkaadókat terhelő járulékok és szociális hozzájárulási adó                                                                            </t>
  </si>
  <si>
    <t>IV. Ellátottak pénzbeli juttatásai</t>
  </si>
  <si>
    <t>V. Egyéb működési célú kiadások</t>
  </si>
  <si>
    <t>A.) Működési kiadás összesen (=I.+…+V.)</t>
  </si>
  <si>
    <t>VI. Beruházások</t>
  </si>
  <si>
    <t>VII. Felújítások</t>
  </si>
  <si>
    <t>VIII. Egyéb felhalmozási célú kiadások</t>
  </si>
  <si>
    <t>B.) Felhalmozási kiadás összesen (=VI.+VII.+VIII.)</t>
  </si>
  <si>
    <t>C.) Kiadási főösszeg (=A.)+B.))</t>
  </si>
  <si>
    <t>D.) Finanszírozási műveletek</t>
  </si>
  <si>
    <t>E.) Kiadás összesen</t>
  </si>
  <si>
    <t>I.) Finanszírozási kiadások</t>
  </si>
  <si>
    <t>Cegléd Város Roma Nemzetiségi Önkormányzata</t>
  </si>
  <si>
    <t>Országos és helyi nemzetiségi önkormányzatok igazgatási tevékenysége</t>
  </si>
  <si>
    <t>Működési költségvetési egyenleg (=A.)-F.))</t>
  </si>
  <si>
    <t>Felhalmozási költségvetési egyenleg (=B.)-G.))</t>
  </si>
  <si>
    <t>c.) ebből: Tartalék</t>
  </si>
  <si>
    <t>Javasolt módosítás</t>
  </si>
  <si>
    <t>Eddig módosított</t>
  </si>
  <si>
    <t xml:space="preserve"> Módosított előirányzat</t>
  </si>
  <si>
    <t>Teljesítés</t>
  </si>
  <si>
    <t>Módosított előirányzat</t>
  </si>
  <si>
    <t>adatok főben</t>
  </si>
  <si>
    <t>Cím</t>
  </si>
  <si>
    <t>Alcím</t>
  </si>
  <si>
    <t>Intézmény neve</t>
  </si>
  <si>
    <t>Engedélyezett létszám</t>
  </si>
  <si>
    <t>Közfoglalkoztatotti létszám</t>
  </si>
  <si>
    <t>1.</t>
  </si>
  <si>
    <t>Igazgatási ágazat</t>
  </si>
  <si>
    <t>ebből csökkent munkaképességű alkalmazott</t>
  </si>
  <si>
    <t>1. cím összesen:</t>
  </si>
  <si>
    <t>#</t>
  </si>
  <si>
    <t>Összeg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</si>
  <si>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</si>
  <si>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</si>
  <si>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</si>
  <si>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</si>
  <si>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</si>
  <si>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</si>
  <si>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</si>
  <si>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</si>
  <si>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</si>
  <si>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</si>
  <si>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</si>
  <si>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</si>
  <si>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</si>
  <si>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</si>
  <si>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08</t>
  </si>
  <si>
    <t>05        Vállalkozási tevékenység költségvetési bevételei</t>
  </si>
  <si>
    <t>09</t>
  </si>
  <si>
    <t>06        Vállalkozási tevékenység költségvetési kiadásai</t>
  </si>
  <si>
    <t>10</t>
  </si>
  <si>
    <t>III        Vállalkozási tevékenység költségvetési egyenlege (=05-06)</t>
  </si>
  <si>
    <t>11</t>
  </si>
  <si>
    <t>07        Vállalkozási tevékenység finanszírozási bevételei</t>
  </si>
  <si>
    <t>12</t>
  </si>
  <si>
    <t>08        Vállalkozási tevékenység finanszírozási kiadásai</t>
  </si>
  <si>
    <t>13</t>
  </si>
  <si>
    <t>IV        Vállalkozási tevékenység finanszírozási egyenlege (=07-08)</t>
  </si>
  <si>
    <t>14</t>
  </si>
  <si>
    <t>B)        Vállalkozási tevékenység maradványa (=±III±IV)</t>
  </si>
  <si>
    <t>15</t>
  </si>
  <si>
    <t>C)        Összes maradvány (=A+B)</t>
  </si>
  <si>
    <t>16</t>
  </si>
  <si>
    <t>D)        Alaptevékenység kötelezettségvállalással terhelt maradványa</t>
  </si>
  <si>
    <t>17</t>
  </si>
  <si>
    <t>E)        Alaptevékenység szabad maradványa (=A-D)</t>
  </si>
  <si>
    <t>18</t>
  </si>
  <si>
    <t>F)        Vállalkozási tevékenységet terhelő befizetési kötelezettség (=B*0,1)</t>
  </si>
  <si>
    <t>19</t>
  </si>
  <si>
    <t>G)        Vállalkozási tevékenység felhasználható maradványa (=B-F)</t>
  </si>
  <si>
    <t>Előző időszak</t>
  </si>
  <si>
    <t>Módosítások</t>
  </si>
  <si>
    <t>Tárgyi időszak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</si>
  <si>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</si>
  <si>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</si>
  <si>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</si>
  <si>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</si>
  <si>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</si>
  <si>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</si>
  <si>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</si>
  <si>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</si>
  <si>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</si>
  <si>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</si>
  <si>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</si>
  <si>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</si>
  <si>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</si>
  <si>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</si>
  <si>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</si>
  <si>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</si>
  <si>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</si>
  <si>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</si>
  <si>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</si>
  <si>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</si>
  <si>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</si>
  <si>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</si>
  <si>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</si>
  <si>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</si>
  <si>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</si>
  <si>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</si>
  <si>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</si>
  <si>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</si>
  <si>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</si>
  <si>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</si>
  <si>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</si>
  <si>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</si>
  <si>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</si>
  <si>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</si>
  <si>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</si>
  <si>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</si>
  <si>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</si>
  <si>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</si>
  <si>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</si>
  <si>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</si>
  <si>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</si>
  <si>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</si>
  <si>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</si>
  <si>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</si>
  <si>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</si>
  <si>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</si>
  <si>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</si>
  <si>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</si>
  <si>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</si>
  <si>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</si>
  <si>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</si>
  <si>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</si>
  <si>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</si>
  <si>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</si>
  <si>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</si>
  <si>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</si>
  <si>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</si>
  <si>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</si>
  <si>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</si>
  <si>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</si>
  <si>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</si>
  <si>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</si>
  <si>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</si>
  <si>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</si>
  <si>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</si>
  <si>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</si>
  <si>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</si>
  <si>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</si>
  <si>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</si>
  <si>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</si>
  <si>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</si>
  <si>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</si>
  <si>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</si>
  <si>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</si>
  <si>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</si>
  <si>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</si>
  <si>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</si>
  <si>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</si>
  <si>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</si>
  <si>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</si>
  <si>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</si>
  <si>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</si>
  <si>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</si>
  <si>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</si>
  <si>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</si>
  <si>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</si>
  <si>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</si>
  <si>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</si>
  <si>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</si>
  <si>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</si>
  <si>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</si>
  <si>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</si>
  <si>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</si>
  <si>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</si>
  <si>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</si>
  <si>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</si>
  <si>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</si>
  <si>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</si>
  <si>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</si>
  <si>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</si>
  <si>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</si>
  <si>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</si>
  <si>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</si>
  <si>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</si>
  <si>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</si>
  <si>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</si>
  <si>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</si>
  <si>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</si>
  <si>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</si>
  <si>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</si>
  <si>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</si>
  <si>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</si>
  <si>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</si>
  <si>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</si>
  <si>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</si>
  <si>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</si>
  <si>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</si>
  <si>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</si>
  <si>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</si>
  <si>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</si>
  <si>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</si>
  <si>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</si>
  <si>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</si>
  <si>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</si>
  <si>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</si>
  <si>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</si>
  <si>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</si>
  <si>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</si>
  <si>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</si>
  <si>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</si>
  <si>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</si>
  <si>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</si>
  <si>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</si>
  <si>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</si>
  <si>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</si>
  <si>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Százalék</t>
  </si>
  <si>
    <t>%</t>
  </si>
  <si>
    <t>adatok  forintban</t>
  </si>
  <si>
    <t>adatok forintban</t>
  </si>
  <si>
    <t>A/I/1 Vagyoni értékű jogok</t>
  </si>
  <si>
    <t>A/I/2 Szellemi termékek</t>
  </si>
  <si>
    <t>A/I/3 Immateriális javak értékhelyesbítése</t>
  </si>
  <si>
    <t>A/I Immateriális javak (=A/I/1+A/I/2+A/I/3)</t>
  </si>
  <si>
    <t>A/II/1 Ingatlanok és a kapcsolódó vagyoni értékű jogok</t>
  </si>
  <si>
    <t>A/II/2 Gépek, berendezések, felszerelések, járművek</t>
  </si>
  <si>
    <t>A/II/3 Tenyészállatok</t>
  </si>
  <si>
    <t>A/II/4 Beruházások, felújítások</t>
  </si>
  <si>
    <t>A/II/5 Tárgyi eszközök értékhelyesbítése</t>
  </si>
  <si>
    <t>A/II Tárgyi eszközök  (=A/II/1+...+A/II/5)</t>
  </si>
  <si>
    <t>A/III/1 Tartós részesedések (=A/III/1a+…+A/III/1e)</t>
  </si>
  <si>
    <t>A/III/1a - ebből: tartós részesedések jegybankban</t>
  </si>
  <si>
    <t>A/III/1b - ebből: tartós részesedések nem pénzügyi vállalkozásban</t>
  </si>
  <si>
    <t>A/III/1c - ebből: tartós részesedésel pénzügyi vállalkozásban</t>
  </si>
  <si>
    <t>A/III/1d - ebből: tartós részesedések társulásban</t>
  </si>
  <si>
    <t>A/III/1e - ebből: egyéb tartós részesedések</t>
  </si>
  <si>
    <t>A/III/2 Tartós hitelviszonyt megtestesítő értékpapírok (&gt;=A/III/2a+A/III/2/b)</t>
  </si>
  <si>
    <t>A/III/2a - ebből: államkötvények</t>
  </si>
  <si>
    <t>A/III/2b - ebből: helyi önkormányzatok kötvényei</t>
  </si>
  <si>
    <t>A/III/3 Befektetett pénzügyi eszközök értékhelyesbítése</t>
  </si>
  <si>
    <t>A/III Befektetett pénzügyi eszközök (=A/III/1+A/III/2+A/III/3)</t>
  </si>
  <si>
    <t>A/IV/1 Koncesszióba, vagyonkezelésbe adott eszközök (=A/IV/1a+A/IV/1b+A/IV/1c)</t>
  </si>
  <si>
    <t>A/IV/1a - ebből: immateriális javak</t>
  </si>
  <si>
    <t>A/IV/1b - ebből: tárgyi eszközök</t>
  </si>
  <si>
    <t>A/IV/1c - ebből: tartós részesedések, tartós hitelviszonyt megtestesítő értékpapírok</t>
  </si>
  <si>
    <t>A/IV/2 Koncesszióba, vagyonkezelésbe adott eszközök értékhelyesbítése</t>
  </si>
  <si>
    <t>A/IV Koncesszióba, vagyonkezelésbe adott eszközök (=A/IV/1+A/IV/2)</t>
  </si>
  <si>
    <t>A) NEMZETI VAGYONBA TARTOZÓ BEFEKTETETT ESZKÖZÖK (=A/I+A/II+A/III+A/IV)</t>
  </si>
  <si>
    <t>B/I/1 Vásárolt készletek</t>
  </si>
  <si>
    <t>B/I/2 Átsorolt, követelés fejében átvett készletek</t>
  </si>
  <si>
    <t>B/I/3 Egyéb készletek</t>
  </si>
  <si>
    <t>B/I/4  Befejezetlen termelés, félkész termékek, késztermékek</t>
  </si>
  <si>
    <t>B/I/5 Növendék-, hízó és egyéb állatok</t>
  </si>
  <si>
    <t>B/I Készletek (=B/I/1+…+B/I/5)</t>
  </si>
  <si>
    <t>B/II/1 Nem tartós részesedések</t>
  </si>
  <si>
    <t>B/II/2 Forgatási célú hitelviszonyt megtestesítő értékpapírok (&gt;=B/II/2a+…+B/II/2e)</t>
  </si>
  <si>
    <t>B/II/2a - ebből: kárpótlási jegyek</t>
  </si>
  <si>
    <t>B/II/2b - ebből: kincstárjegyek</t>
  </si>
  <si>
    <t>B/II/2c - ebből: államkötvények</t>
  </si>
  <si>
    <t>B/II/2d - ebből: helyi önkormányzatok kötvényei</t>
  </si>
  <si>
    <t>B/II/2e - ebből: befektetési jegyek</t>
  </si>
  <si>
    <t>B/II Értékpapírok (=B/II/1+B/II/2)</t>
  </si>
  <si>
    <t>B) NEMZETI VAGYONBA TARTOZÓ FORGÓESZKÖZÖK (= B/I+B/II)</t>
  </si>
  <si>
    <t>C/I/1 Éven túli lejáratú forint lekötött bankbetétek</t>
  </si>
  <si>
    <t>C/I/2 Éven túli lejáratú deviza lekötött bankbetétek</t>
  </si>
  <si>
    <t>C/I Lekötött bankbetétek (=C/I/1+…+C/I/2)</t>
  </si>
  <si>
    <t>C/II/1 Forintpénztár</t>
  </si>
  <si>
    <t>C/II/2 Valutapénztár</t>
  </si>
  <si>
    <t>C/II/3 Betétkönyvek, csekkek, elektronikus pénzeszközök</t>
  </si>
  <si>
    <t>C/II Pénztárak, csekkek, betétkönyvek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</si>
  <si>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</si>
  <si>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</si>
  <si>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</si>
  <si>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</si>
  <si>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</si>
  <si>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</si>
  <si>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</si>
  <si>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</si>
  <si>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</si>
  <si>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</si>
  <si>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</si>
  <si>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</si>
  <si>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D/I/3a  - ebből: költségvetési évben esedékes követelések jövedelemadókra</t>
  </si>
  <si>
    <t>D/I/3b - ebből: költségvetési évben esedékes követelések szociális hozzájárulási adóra és járulékokra</t>
  </si>
  <si>
    <t>D/I/3c - ebből: költségvetési évben esedékes követelések bérhez és foglalkoztatáshoz kapcsolódó adókra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</si>
  <si>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</si>
  <si>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</si>
  <si>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</si>
  <si>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</si>
  <si>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</si>
  <si>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D/I/4b - ebből: költségvetési évben esedékes követelések tulajdonosi bevételekre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</si>
  <si>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</si>
  <si>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</si>
  <si>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</si>
  <si>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D/I/4f - ebből: költségvetési évben esedékes követelések kamatbevételekre és más nyereségjellegű bevételekre</t>
  </si>
  <si>
    <t>D/I/4g - ebből: költségvetési évben esedékes követelések egyéb pénzügyi műveletek bevételeire</t>
  </si>
  <si>
    <t>D/I/4h - ebből: költségvetési évben esedékes követelések biztosító által fizetett kártérítésre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</si>
  <si>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</si>
  <si>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</si>
  <si>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D/I/5a - ebből: költségvetési évben esedékes követelések immateriális javak értékesítésére</t>
  </si>
  <si>
    <t>D/I/5b - ebből: költségvetési évben esedékes követelések ingatlanok értékesítésére</t>
  </si>
  <si>
    <t>D/I/5c - ebből: költségvetési évben esedékes követelések egyéb tárgyi eszközök értékesítésére</t>
  </si>
  <si>
    <t>D/I/5d - ebből: költségvetési évben esedékes követelések részesedések értékesítésére</t>
  </si>
  <si>
    <t>D/I/5e - ebből: költségvetési évben esedékes követelések részesedések megszűnéséhez kapcsolódó bevételekre</t>
  </si>
  <si>
    <t>D/I/6 Költségvetési évben esedékes követelések működési célú átvett pénzeszközre (&gt;=D/I/6a+D/I/6b+D/I/6c)</t>
  </si>
  <si>
    <t>D/I/6a - ebből: költségvetési évben esedékes követelések működési célú visszatérítendő támogatások, kölcsönök visszatérülése az Európai Uniótól</t>
  </si>
  <si>
    <t>D/I/6b - ebből: költségvetési évben esedékes követelések működési célú visszatérítendő támogatások, kölcsönök visszatérülése kormányoktól és más nemzetközi szervezetektől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</si>
  <si>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</si>
  <si>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</si>
  <si>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D/I/7a - ebből: költségvetési évben esedékes követelések felhalmozási célú visszatérítendő támogatások, kölcsönök visszatérülése az Európai Uniótól</t>
  </si>
  <si>
    <t>D/I/7b - ebből: költségvetési évben esedékes követelések felhalmozási célú visszatérítendő támogatások, kölcsönök visszatérülése kormányoktól és más nemzetközi szervezetektől</t>
  </si>
  <si>
    <t>D/I/7c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</si>
  <si>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(&gt;=D/I/8a+…+D/I/8g)</t>
  </si>
  <si>
    <t>D/I/8a - ebből: költségvetési évben esedékes követelések forgatási célú belföldi értékpapírok beváltásából, értékesítéséből</t>
  </si>
  <si>
    <t>D/I/8b - ebből: költségvetési évben esedékes követelések befektetési célú belföldi értékpapírok beváltásából, értékesítéséből</t>
  </si>
  <si>
    <t>D/I/8c - ebből: költségvetési évben esedékes követelések államháztartáson belüli megelőlegezések törlesztésére</t>
  </si>
  <si>
    <t>D/I/8d - ebből: költségvetési évben esedékes követelések hosszú lejáratú tulajdonosi kölcsönök bevételeire</t>
  </si>
  <si>
    <t>D/I/8e - ebből: költségvetési évben esedékes követelések rövid lejáratú tulajdonosi kölcsönök bevételeire</t>
  </si>
  <si>
    <t>D/I/8f - ebből: költségvetési évben esedékes követelések forgatási célú külföldi értékpapírok beváltásából, értékesítéséből</t>
  </si>
  <si>
    <t>D/I/8g - ebből: költségvetési évben esedékes követelések befektetési célú külföldi értékpapírok beváltásából, értékesítéséből</t>
  </si>
  <si>
    <t>D/I Költségvetési évben esedékes követelések (=D/I/1+…+D/I/8)</t>
  </si>
  <si>
    <t>D/II/1 Költségvetési évet követően esedékes követelések működési célú támogatások bevételeire államháztartáson belülről (&gt;=D/II/1a)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</si>
  <si>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</si>
  <si>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(&gt;=D/II/2a)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</si>
  <si>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</si>
  <si>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 (=D/II/3a+…+D/II/3f)</t>
  </si>
  <si>
    <t>D/II/3a - ebből: költségvetési évet követően esedékes követelések jövedelemadókra</t>
  </si>
  <si>
    <t>D/II/3b - ebből: költségvetési évet követően esedékes követelések szociális hozzájárulási adóra és járulékokra</t>
  </si>
  <si>
    <t>D/II/3c - ebből: költségvetési évet követően esedékes követelések bérhez és foglalkoztatáshoz kapcsolódó adókra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</si>
  <si>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</si>
  <si>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</si>
  <si>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</si>
  <si>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</si>
  <si>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</si>
  <si>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D/II/4b - ebből: költségvetési évet követően esedékes követelések tulajdonosi bevételekre</t>
  </si>
  <si>
    <t>D/II/4c - ebből: költségvetési évet követően esedékes követelések ellátási díjakra</t>
  </si>
  <si>
    <t>D/II/4d - ebből: költségvetési évet követően esedékes követelések kiszámlázott általános forgalmi adóra</t>
  </si>
  <si>
    <t>D/II/4e - ebből: költségvetési évet követően esedékes követelések általános forgalmi adó visszatérítésére</t>
  </si>
  <si>
    <t>D/II/4f - ebből: költségvetési évet követően esedékes követelések kamatbevételekre és más nyereségjellegű bevételekre</t>
  </si>
  <si>
    <t>D/II/4g - ebből: költségvetési évet követően esedékes követelések egyéb pénzügyi műveletek bevételeire</t>
  </si>
  <si>
    <t>D/II/4h - ebből: költségvetési évet követően esedékes követelések biztosító által fizetett kártérítésre</t>
  </si>
  <si>
    <t>D/II/4i - ebből: költségvetési évet követően esedékes követelések egyéb működési bevételekre</t>
  </si>
  <si>
    <t>D/II/5 Költségvetési évet követően esedékes követelések felhalmozási bevételre (=D/II/5a+…+D/II/5e)</t>
  </si>
  <si>
    <t>D/II/5a - ebből: költségvetési évet követően esedékes követelések immateriális javak értékesítésére</t>
  </si>
  <si>
    <t>D/II/5b - ebből: költségvetési évet követően esedékes követelések ingatlanok értékesítésére</t>
  </si>
  <si>
    <t>D/II/5c - ebből: költségvetési évet követően esedékes követelések egyéb tárgyi eszközök értékesítésére</t>
  </si>
  <si>
    <t>D/II/5d - ebből: költségvetési évet követően esedékes követelések részesedések értékesítésére</t>
  </si>
  <si>
    <t>D/II/5e - ebből: költségvetési évet követően esedékes követelések részesedések megszűnéséhez kapcsolódó bevételekre</t>
  </si>
  <si>
    <t>D/II/6 Költségvetési évet követően esedékes követelések működési célú átvett pénzeszközre (&gt;=D/II/6a+D/II/6b+D/II/6c)</t>
  </si>
  <si>
    <t>D/II/6a - ebből: költségvetési évet követően esedékes követelések működési célú visszatérítendő támogatások, kölcsönök visszatérülése az Európai Uniótól</t>
  </si>
  <si>
    <t>D/II/6b - ebből: költségvetési évet követően esedékes követelések működési célú visszatérítendő támogatások, kölcsönök visszatérülése kormányoktól és más nemzetközi szervezetektől</t>
  </si>
  <si>
    <t>D/II/6c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</si>
  <si>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(&gt;=D/II/7a+D/II/7b+D/II/7c)</t>
  </si>
  <si>
    <t>D/II/7a - ebből: költségvetési évet követően esedékes követelések felhalmozási célú visszatérítendő támogatások, kölcsönök visszatérülése az Európai Uniótól</t>
  </si>
  <si>
    <t>D/II/7b - ebből: költségvetési évet követően esedékes követelések felhalmozási célú visszatérítendő támogatások, kölcsönök visszatérülése kormányoktól és más nemzetközi szervezetektől</t>
  </si>
  <si>
    <t>D/II/7c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</si>
  <si>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(=D/II/8a+D/II/8b+D/II/8c+D/II/8d)</t>
  </si>
  <si>
    <t>D/II8a - ebből: költségvetési évet követően esedékes követelések befektetési célú belföldi értékpapírok beváltásából, értékesítéséből</t>
  </si>
  <si>
    <t>D/II8b - ebből: költségvetési évet követően esedékes követelések államháztartáson belüli megelőlegezések törlesztésére</t>
  </si>
  <si>
    <t>D/II8c - ebből: költségvetési évet követően esedékes követelések hosszú lejáratú tulajdonosi kölcsönök bevételeire</t>
  </si>
  <si>
    <t>D/II8d - ebből: költségvetési évet követően esedékes követelések befektetési célú külföldi értékpapírok beváltásából, értékesítéséből</t>
  </si>
  <si>
    <t>D/II Költségvetési évet követően esedékes követelések (=D/II/1+…+D/II/8)</t>
  </si>
  <si>
    <t>D/III/1 Adott előlegek (=D/III/1a+…+D/III/1f)</t>
  </si>
  <si>
    <t>D/III/1a - ebből: immateriális javakra adott előlegek</t>
  </si>
  <si>
    <t>D/III/1b - ebből: beruházásokra, felújításokra adott előlegek</t>
  </si>
  <si>
    <t>D/III/1c - ebből: készletekre adott előlegek</t>
  </si>
  <si>
    <t>D/III/1d - ebből: igénybe vett szolgáltatásra adott előlegek</t>
  </si>
  <si>
    <t>D/III/1e - ebből: foglalkoztatottaknak adott előlegek</t>
  </si>
  <si>
    <t>D/III/1f - ebből: túlfizetések, téves és visszajáró kifizetések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</si>
  <si>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</si>
  <si>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</si>
  <si>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</si>
  <si>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</si>
  <si>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</si>
  <si>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155</t>
  </si>
  <si>
    <t>D/III/7 Folyósított, megelőlegezett társadalombiztosítási és családtámogatási ellátások elszámolása</t>
  </si>
  <si>
    <t>156</t>
  </si>
  <si>
    <t>D/III/8 Részesedésszerzés esetén átadott eszközök</t>
  </si>
  <si>
    <t>157</t>
  </si>
  <si>
    <t>D/III/9 Letétre, megőrzésre, fedezetkezelésre átadott pénzeszközök, biztosítékok</t>
  </si>
  <si>
    <t>158</t>
  </si>
  <si>
    <t>D/III Követelés jellegű sajátos elszámolások (=D/III/1+…+D/III/9)</t>
  </si>
  <si>
    <t>159</t>
  </si>
  <si>
    <t>D) KÖVETELÉSEK  (=D/I+D/II+D/III)</t>
  </si>
  <si>
    <t>160</t>
  </si>
  <si>
    <t>E/I/1 Adott előleghez kapcsolódó előzetesen felszámított levonható általános forgalmi adó</t>
  </si>
  <si>
    <t>161</t>
  </si>
  <si>
    <t>E/I/2 Más előzetesen felszámított levonható általános forgalmi adó</t>
  </si>
  <si>
    <t>162</t>
  </si>
  <si>
    <t>E/I/3 Adott előleghez kapcsolódó előzetesen felszámított nem levonható általános forgalmi adó</t>
  </si>
  <si>
    <t>163</t>
  </si>
  <si>
    <t>E/I/4 Más előzetesen felszámított nem levonható általános forgalmi adó</t>
  </si>
  <si>
    <t>164</t>
  </si>
  <si>
    <t>E/I Előzetesen felszámított általános forgalmi adó elszámolása (=E/I/1+…+E/I/4)</t>
  </si>
  <si>
    <t>165</t>
  </si>
  <si>
    <t>E/II/1 Kapott előleghez kapcsolódó fizetendő általános forgalmi adó</t>
  </si>
  <si>
    <t>166</t>
  </si>
  <si>
    <t>E/II/2 Más fizetendő általános forgalmi adó</t>
  </si>
  <si>
    <t>167</t>
  </si>
  <si>
    <t>E/II Fizetendő általános forgalmi adó elszámolása (=E/II/1+E/II/2)</t>
  </si>
  <si>
    <t>168</t>
  </si>
  <si>
    <t>E/III/1 December havi illetmények, munkabérek elszámolása</t>
  </si>
  <si>
    <t>169</t>
  </si>
  <si>
    <t>E/III/2 Utalványok, bérletek és más hasonló, készpénz-helyettesítő fizetési eszköznek nem minősülő eszközök elszámolásai</t>
  </si>
  <si>
    <t>170</t>
  </si>
  <si>
    <t>E/III Egyéb sajátos eszközoldali elszámolások (=E/III/1+E/III/2)</t>
  </si>
  <si>
    <t>171</t>
  </si>
  <si>
    <t>E) EGYÉB SAJÁTOS ELSZÁMOLÁSOK (=E/I+E/II+E/III)</t>
  </si>
  <si>
    <t>172</t>
  </si>
  <si>
    <t>F/1  Eredményszemléletű bevételek aktív időbeli elhatárolása</t>
  </si>
  <si>
    <t>173</t>
  </si>
  <si>
    <t>F/2 Költségek, ráfordítások aktív időbeli elhatárolása</t>
  </si>
  <si>
    <t>174</t>
  </si>
  <si>
    <t>F/3 Halasztott ráfordítások</t>
  </si>
  <si>
    <t>175</t>
  </si>
  <si>
    <t>F) AKTÍV IDŐBELI  ELHATÁROLÁSOK  (=F/1+F/2+F/3)</t>
  </si>
  <si>
    <t>176</t>
  </si>
  <si>
    <t>ESZKÖZÖK ÖSSZESEN (=A+B+C+D+E+F)</t>
  </si>
  <si>
    <t>177</t>
  </si>
  <si>
    <t>G/I  Nemzeti vagyon induláskori értéke</t>
  </si>
  <si>
    <t>178</t>
  </si>
  <si>
    <t>G/II Nemzeti vagyon változásai</t>
  </si>
  <si>
    <t>179</t>
  </si>
  <si>
    <t>G/III/1 Megszűnés miatt átvett lekötött betétek könyv szerinti értéke és változása</t>
  </si>
  <si>
    <t>180</t>
  </si>
  <si>
    <t>G/III/2 Megszűnés miatt átvett egyéb pénzeszközök könyv szerinti értéke és változása</t>
  </si>
  <si>
    <t>181</t>
  </si>
  <si>
    <t>G/III/3 Pénzeszközön kívüli egyéb eszközök induláskori értéke és változásai</t>
  </si>
  <si>
    <t>182</t>
  </si>
  <si>
    <t>G/III Egyéb eszközök induláskori értéke és változásai (=G/III/1+G/III/2+G/III/3)</t>
  </si>
  <si>
    <t>183</t>
  </si>
  <si>
    <t>G/IV Felhalmozott eredmény</t>
  </si>
  <si>
    <t>184</t>
  </si>
  <si>
    <t>G/V Eszközök értékhelyesbítésének forrása</t>
  </si>
  <si>
    <t>185</t>
  </si>
  <si>
    <t>G/VI Mérleg szerinti eredmény</t>
  </si>
  <si>
    <t>186</t>
  </si>
  <si>
    <t>G/ SAJÁT TŐKE  (= G/I+…+G/VI)</t>
  </si>
  <si>
    <t>187</t>
  </si>
  <si>
    <t>H/I/1 Költségvetési évben esedékes kötelezettségek személyi juttatásokra</t>
  </si>
  <si>
    <t>188</t>
  </si>
  <si>
    <t>H/I/2 Költségvetési évben esedékes kötelezettségek munkaadókat terhelő járulékokra és szociális hozzájárulási adóra</t>
  </si>
  <si>
    <t>189</t>
  </si>
  <si>
    <t>H/I/3 Költségvetési évben esedékes kötelezettségek dologi kiadásokra</t>
  </si>
  <si>
    <t>190</t>
  </si>
  <si>
    <t>H/I/4 Költségvetési évben esedékes kötelezettségek ellátottak pénzbeli juttatásaira</t>
  </si>
  <si>
    <t>191</t>
  </si>
  <si>
    <t>H/I/5 Költségvetési évben esedékes kötelezettségek egyéb működési célú kiadásokra (&gt;=H/I/5a+H/I/5b)</t>
  </si>
  <si>
    <t>192</t>
  </si>
  <si>
    <t>H/I/5a - ebből: költségvetési évben esedékes kötelezettségek működési célú visszatérítendő támogatások, kölcsönök törlesztésére államháztartáson belülre</t>
  </si>
  <si>
    <t>193</t>
  </si>
  <si>
    <t>H/I/5b - ebből: költségvetési évben esedékes kötelezettségek működési célú támogatásokra az Európai Uniónak</t>
  </si>
  <si>
    <t>194</t>
  </si>
  <si>
    <t>H/I/6 Költségvetési évben esedékes kötelezettségek beruházásokra</t>
  </si>
  <si>
    <t>195</t>
  </si>
  <si>
    <t>H/I/7 Költségvetési évben esedékes kötelezettségek felújításokra</t>
  </si>
  <si>
    <t>196</t>
  </si>
  <si>
    <t>H/I/8 Költségvetési évben esedékes kötelezettségek egyéb felhalmozási célú kiadásokra (&gt;=H/I/8a+H/I/8b)</t>
  </si>
  <si>
    <t>197</t>
  </si>
  <si>
    <t>H/I/8a - ebből: költségvetési évben esedékes kötelezettségek felhalmozási célú visszatérítendő támogatások, kölcsönök törlesztésére államháztartáson belülre</t>
  </si>
  <si>
    <t>198</t>
  </si>
  <si>
    <t>H/I/8b - ebből: költségvetési évben esedékes kötelezettségek felhalmozási célú támogatásokra az Európai Uniónak</t>
  </si>
  <si>
    <t>199</t>
  </si>
  <si>
    <t>H/I/9 Költségvetési évben esedékes kötelezettségek finanszírozási kiadásokra (&gt;=H/I/9a+…+H/I/9l)</t>
  </si>
  <si>
    <t>200</t>
  </si>
  <si>
    <t>H/I/9a - ebből: költségvetési évben esedékes kötelezettségek hosszú lejáratú hitelek, kölcsönök törlesztésére pénzügyi vállalkozásnak</t>
  </si>
  <si>
    <t>201</t>
  </si>
  <si>
    <t>H/I/9b - ebből: költségvetési évben esedékes kötelezettségek rövid lejáratú hitelek, kölcsönök törlesztésére pénzügyi vállalkozásnak</t>
  </si>
  <si>
    <t>202</t>
  </si>
  <si>
    <t>H/I/9c - ebből: költségvetési évben esedékes kötelezettségek kincstárjegyek beváltására</t>
  </si>
  <si>
    <t>203</t>
  </si>
  <si>
    <t>H/I/9d - ebből: költségvetési évben esedékes kötelezettségek éven belüli lejáratú belföldi értékpapírok beváltására</t>
  </si>
  <si>
    <t>204</t>
  </si>
  <si>
    <t>H/I/9e - ebből: költségvetési évben esedékes kötelezettségek belföldi kötvények beváltására</t>
  </si>
  <si>
    <t>205</t>
  </si>
  <si>
    <t>H/I/9f - ebből: költségvetési évben esedékes kötelezettségek éven túli lejáratú belföldi értékpapírok beváltására</t>
  </si>
  <si>
    <t>206</t>
  </si>
  <si>
    <t>H/I/9g - ebből: költségvetési évben esedékes kötelezettségek államháztartáson belüli megelőlegezések visszafizetésére</t>
  </si>
  <si>
    <t>207</t>
  </si>
  <si>
    <t>H/I/9h - ebből: költségvetési évben esedékes kötelezettségek pénzügyi lízing kiadásaira</t>
  </si>
  <si>
    <t>208</t>
  </si>
  <si>
    <t>H/I/9i - ebből: költségvetési évben esedékes kötelezettségek külföldi értékpapírok beváltására</t>
  </si>
  <si>
    <t>209</t>
  </si>
  <si>
    <t>H/I/9j - ebből: költségvetési évben esedékes kötelezettségek hitelek, kölcsönök törlesztésére külföldi kormányoknak és nemzetközi szervezeteknek</t>
  </si>
  <si>
    <t>210</t>
  </si>
  <si>
    <t>H/I/9k - ebből: költségvetési évben esedékes kötelezettségek hitelek, kölcsönök törlesztésére külföldi pénzintézeteknek</t>
  </si>
  <si>
    <t>211</t>
  </si>
  <si>
    <t>H/I/9l - ebből: költségvetési évben esedékes kötelezettségek váltókiadásokra</t>
  </si>
  <si>
    <t>212</t>
  </si>
  <si>
    <t>H/I Költségvetési évben esedékes kötelezettségek (=H/I/1+…+H/I/9)</t>
  </si>
  <si>
    <t>213</t>
  </si>
  <si>
    <t>H/II/1 Költségvetési évet követően esedékes kötelezettségek személyi juttatásokra</t>
  </si>
  <si>
    <t>214</t>
  </si>
  <si>
    <t>H/II/2 Költségvetési évet követően esedékes kötelezettségek munkaadókat terhelő járulékokra és szociális hozzájárulási adóra</t>
  </si>
  <si>
    <t>215</t>
  </si>
  <si>
    <t>H/II/3 Költségvetési évet követően esedékes kötelezettségek dologi kiadásokra</t>
  </si>
  <si>
    <t>216</t>
  </si>
  <si>
    <t>H/II/4 Költségvetési évet követően esedékes kötelezettségek ellátottak pénzbeli juttatásaira</t>
  </si>
  <si>
    <t>217</t>
  </si>
  <si>
    <t>H/II/5 Költségvetési évet követően esedékes kötelezettségek egyéb működési célú kiadásokra (&gt;=H/II/5a+H/II/5b)</t>
  </si>
  <si>
    <t>218</t>
  </si>
  <si>
    <t>H/II/5a - ebből: költségvetési évet követően esedékes kötelezettségek működési célú visszatérítendő támogatások, kölcsönök törlesztésére államháztartáson belülre</t>
  </si>
  <si>
    <t>219</t>
  </si>
  <si>
    <t>H/II/5b - ebből: költségvetési évet követően esedékes kötelezettségek működési célú támogatásokra az Európai Uniónak</t>
  </si>
  <si>
    <t>220</t>
  </si>
  <si>
    <t>H/II/6 Költségvetési évet követően esedékes kötelezettségek beruházásokra</t>
  </si>
  <si>
    <t>221</t>
  </si>
  <si>
    <t>H/II/7 Költségvetési évet követően esedékes kötelezettségek felújításokra</t>
  </si>
  <si>
    <t>222</t>
  </si>
  <si>
    <t>H/II/8 Költségvetési évet követően esedékes kötelezettségek egyéb felhalmozási célú kiadásokra (&gt;=H/II/8a+H/II/8b)</t>
  </si>
  <si>
    <t>223</t>
  </si>
  <si>
    <t>H/II/8a - ebből: költségvetési évet követően esedékes kötelezettségek felhalmozási célú visszatérítendő támogatások, kölcsönök törlesztésére államháztartáson belülre</t>
  </si>
  <si>
    <t>224</t>
  </si>
  <si>
    <t>H/II/8b - ebből: költségvetési évet követően esedékes kötelezettségek felhalmozási célú támogatásokra az Európai Uniónak</t>
  </si>
  <si>
    <t>225</t>
  </si>
  <si>
    <t>H/II/9 Költségvetési évet követően esedékes kötelezettségek finanszírozási kiadásokra (&gt;=H/II/9a+…+H/II/9j)</t>
  </si>
  <si>
    <t>226</t>
  </si>
  <si>
    <t>H/II/9a - ebből: költségvetési évet követően esedékes kötelezettségek hosszú lejáratú hitelek, kölcsönök törlesztésére pénzügyi vállalkozásnak</t>
  </si>
  <si>
    <t>227</t>
  </si>
  <si>
    <t>H/II/9b - ebből: költségvetési évet követően esedékes kötelezettségek kincstárjegyek beváltására</t>
  </si>
  <si>
    <t>228</t>
  </si>
  <si>
    <t>H/II/9c - ebből: költségvetési évet követően esedékes kötelezettségek belföldi kötvények beváltására</t>
  </si>
  <si>
    <t>229</t>
  </si>
  <si>
    <t>H/II/9d - ebből: költségvetési évet követően esedékes kötelezettségek éven túli lejáratú belföldi értékpapírok beváltására</t>
  </si>
  <si>
    <t>230</t>
  </si>
  <si>
    <t>H/II/9e - ebből: költségvetési évet követően esedékes kötelezettségek államháztartáson belüli megelőlegezések visszafizetésére</t>
  </si>
  <si>
    <t>231</t>
  </si>
  <si>
    <t>H/II/9f - ebből: költségvetési évet követően esedékes kötelezettségek pénzügyi lízing kiadásaira</t>
  </si>
  <si>
    <t>232</t>
  </si>
  <si>
    <t>H/II/9g - ebből: költségvetési évet követően esedékes kötelezettségek külföldi értékpapírok beváltására</t>
  </si>
  <si>
    <t>233</t>
  </si>
  <si>
    <t>H/II/9h - ebből: költségvetési évet követően esedékes kötelezettségek hitelek, kölcsönök törlesztésére külföldi kormányoknak és nemzetközi szervezeteknek</t>
  </si>
  <si>
    <t>234</t>
  </si>
  <si>
    <t>H/II/9i - ebből: költségvetési évet követően esedékes kötelezettségek külföldi hitelek, kölcsönök törlesztésére külföldi pénzintézeteknek</t>
  </si>
  <si>
    <t>235</t>
  </si>
  <si>
    <t>H/II/9j - ebből: költségvetési évet követően esedékes kötelezettségek váltókiadásokra</t>
  </si>
  <si>
    <t>236</t>
  </si>
  <si>
    <t>H/II Költségvetési évet követően esedékes kötelezettségek (=H/II/1+…+H/II/9)</t>
  </si>
  <si>
    <t>237</t>
  </si>
  <si>
    <t>H/III/1 Kapott előlegek</t>
  </si>
  <si>
    <t>238</t>
  </si>
  <si>
    <t>H/III/2 Továbbadási célból folyósított támogatások, ellátások elszámolása</t>
  </si>
  <si>
    <t>239</t>
  </si>
  <si>
    <t>H/III/3 Más szervezetet megillető bevételek elszámolása</t>
  </si>
  <si>
    <t>240</t>
  </si>
  <si>
    <t>H/III/4 Forgótőke elszámolása (Kincstár)</t>
  </si>
  <si>
    <t>241</t>
  </si>
  <si>
    <t>H/III/5 Nemzeti vagyonba tartozó befektetett eszközökkel kapcsolatos egyes kötelezettség jellegű sajátos elszámolások</t>
  </si>
  <si>
    <t>242</t>
  </si>
  <si>
    <t>H/III/6 Nem társadalombiztosítás pénzügyi alapjait terhelő kifizetett ellátások megtérítésének elszámolása</t>
  </si>
  <si>
    <t>243</t>
  </si>
  <si>
    <t>H/III/7 Munkáltató által korengedményes nyugdíjhoz megfizetett hozzájárulás elszámolása</t>
  </si>
  <si>
    <t>244</t>
  </si>
  <si>
    <t>H/III/8 Letétre, megőrzésre, fedezetkezelésre átvett pénzeszközök, biztosítékok</t>
  </si>
  <si>
    <t>245</t>
  </si>
  <si>
    <t>H/III/9 Nemzetközi támogatási programok pénzeszközei</t>
  </si>
  <si>
    <t>246</t>
  </si>
  <si>
    <t>H/III/10 Államadósság Kezelő Központ Zrt.-nél elhelyezett fedezeti betétek</t>
  </si>
  <si>
    <t>247</t>
  </si>
  <si>
    <t>H/III Kötelezettség jellegű sajátos elszámolások (=H/III/1+…+H/III/10)</t>
  </si>
  <si>
    <t>248</t>
  </si>
  <si>
    <t>H) KÖTELEZETTSÉGEK (=H/I+H/II+H/III)</t>
  </si>
  <si>
    <t>249</t>
  </si>
  <si>
    <t>I) KINCSTÁRI SZÁMLAVEZETÉSSEL KAPCSOLATOS ELSZÁMOLÁSOK</t>
  </si>
  <si>
    <t>250</t>
  </si>
  <si>
    <t>J/1 Eredményszemléletű bevételek passzív időbeli elhatárolása</t>
  </si>
  <si>
    <t>251</t>
  </si>
  <si>
    <t>J/2 Költségek, ráfordítások passzív időbeli elhatárolása</t>
  </si>
  <si>
    <t>252</t>
  </si>
  <si>
    <t>J/3 Halasztott eredményszemléletű bevételek</t>
  </si>
  <si>
    <t>253</t>
  </si>
  <si>
    <t>J) PASSZÍV IDŐBELI ELHATÁROLÁSOK (=J/1+J/2+J/3)</t>
  </si>
  <si>
    <t>254</t>
  </si>
  <si>
    <t>FORRÁSOK ÖSSZESEN (=G+H+I+J)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</si>
  <si>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</si>
  <si>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</si>
  <si>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</si>
  <si>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</si>
  <si>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04 Saját termelésű készletek állományváltozása</t>
  </si>
  <si>
    <t>05 Saját előállítású eszközök aktivált értéke</t>
  </si>
  <si>
    <t>II Aktivált saját teljesítmények értéke (=±04+05)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</si>
  <si>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</si>
  <si>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</si>
  <si>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</si>
  <si>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</si>
  <si>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</si>
  <si>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</si>
  <si>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</si>
  <si>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12 Eladott áruk beszerzési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</si>
  <si>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</si>
  <si>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</si>
  <si>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</si>
  <si>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</si>
  <si>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</si>
  <si>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</si>
  <si>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</si>
  <si>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</si>
  <si>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</si>
  <si>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17 Kapott (járó) osztalék és részesedés</t>
  </si>
  <si>
    <t>18 Részesedésekből származó eredményszemléletű bevételek, árfolyamnyereségek</t>
  </si>
  <si>
    <t>19 Befektetett pénzügyi eszközökből származó eredményszemléletű bevételek, árfolyamnyereségek</t>
  </si>
  <si>
    <t>20 Egyéb kapott (járó) kamatok és kamatjellegű eredményszemléletű bevételek</t>
  </si>
  <si>
    <t>21 Pénzügyi műveletek egyéb eredményszemléletű bevételei (&gt;=21a+21b)</t>
  </si>
  <si>
    <t>21a - ebből: lekötött bankbetétek mérlegfordulónapi értékelése során megállapított (nem realizált) árfolyamnyeresége</t>
  </si>
  <si>
    <t>21b - ebből: egyéb pénzeszközök és sajátos elszámolások mérlegfordulónapi értékelése során megállapított (nem realizált) árfolyamnyeresége</t>
  </si>
  <si>
    <t>VIII Pénzügyi műveletek eredményszemléletű bevételei (=17+18+19+20+21)</t>
  </si>
  <si>
    <t>22 Részesedésekből származó ráfordítások, árfolyamveszteségek</t>
  </si>
  <si>
    <t>23 Befektetett pénzügyi eszközökből (értékpapírokból, kölcsönökből) származó ráfordítások, árfolyamveszteségek</t>
  </si>
  <si>
    <t>24 Fizetendő kamatok és kamatjellegű ráfordítások</t>
  </si>
  <si>
    <t>25 Részesedések, értékpapírok, pénzeszközök értékvesztése (&gt;=25a+25b)</t>
  </si>
  <si>
    <t>25a - ebből: lekötött bankbetétek értékvesztése</t>
  </si>
  <si>
    <t>25b - ebből: Kincstáron kívüli forint- és devizaszámlák értékvesztése</t>
  </si>
  <si>
    <t>26 Pénzügyi műveletek egyéb ráfordításai (&gt;=26a+26b)</t>
  </si>
  <si>
    <t>26a - ebből: lekötött bankbetétek mérlegfordulónapi értékelése során megállapított (nem realizált) árfolyamvesztesége</t>
  </si>
  <si>
    <t>26b - ebből: egyéb pénzeszközök és sajátos elszámolások mérlegfordulónapi értékelése során megállapított (nem realizált) árfolyamvesztesége</t>
  </si>
  <si>
    <t>IX Pénzügyi műveletek ráfordításai (=22+23+24+25+26)</t>
  </si>
  <si>
    <t>B)  PÉNZÜGYI MŰVELETEK EREDMÉNYE (=VIII-IX)</t>
  </si>
  <si>
    <t>C)  MÉRLEG SZERINTI EREDMÉNY (=±A±B)</t>
  </si>
  <si>
    <t xml:space="preserve">tulajdonában álló gazdálkodó szervezetek működéséből származó </t>
  </si>
  <si>
    <t>kötelezettségek, részesedések alakulása</t>
  </si>
  <si>
    <t>Megnevezése</t>
  </si>
  <si>
    <t>Tulajdoni hányad                         (%-ban)</t>
  </si>
  <si>
    <t>Fennálló kötelezettség                                 (ezer forintban)</t>
  </si>
  <si>
    <t>Összesen:</t>
  </si>
  <si>
    <t xml:space="preserve">  </t>
  </si>
  <si>
    <t>Módosítások (+/-)</t>
  </si>
  <si>
    <t>A) Nemzeti vagyonba tartozó befektetett eszközök</t>
  </si>
  <si>
    <t>I. Immateriális javak</t>
  </si>
  <si>
    <t>1. Vagyoni értékű jogok</t>
  </si>
  <si>
    <t>2. Szellemi termékek</t>
  </si>
  <si>
    <t>II.Tárgyi eszközök</t>
  </si>
  <si>
    <t>1. Ingatlanok és kapcsolódó vagyoni értékű jogok</t>
  </si>
  <si>
    <t>2. Gépek, berendezések, felszerelések, járművek</t>
  </si>
  <si>
    <t>3. Tenyészállatok</t>
  </si>
  <si>
    <t>4. Beruházások, felújítások</t>
  </si>
  <si>
    <t>5. Tárgyi eszközök értékhelyesbítése</t>
  </si>
  <si>
    <t>III.Befektetett pénzügyi eszközök</t>
  </si>
  <si>
    <t>1. Tartós részesedések</t>
  </si>
  <si>
    <t>- ebből: tartós részesedések jegybankban</t>
  </si>
  <si>
    <t>- ebből: tartós részesedések nem pénzügyi vállalkozásban</t>
  </si>
  <si>
    <t>- ebből: tartós részesedések pénzügyi vállalkozásban</t>
  </si>
  <si>
    <t>- ebből: tartós részesedések társulásban</t>
  </si>
  <si>
    <t>- egyéb tartós részesedések</t>
  </si>
  <si>
    <t>2. Tartós hitelviszonyt megtestesítő értékpapírok</t>
  </si>
  <si>
    <t>- ebből: államkötvények</t>
  </si>
  <si>
    <t>- ebből: helyi önkormányzatok kötvényei</t>
  </si>
  <si>
    <t>3. Befektetett pénzügyi eszközök értékhelyesbítése</t>
  </si>
  <si>
    <t>IV. Koncesszióba, vagyonkezelésbe adott eszközök</t>
  </si>
  <si>
    <t>1. Koncesszióba, vagyonkezelésbe adott eszközök</t>
  </si>
  <si>
    <t>- ebből: immateriális javak</t>
  </si>
  <si>
    <t>- ebből: tárgyi eszközök</t>
  </si>
  <si>
    <t>- ebből: tartós részesedések, tartós hitelviszonyt megtestesítő értékpapírok</t>
  </si>
  <si>
    <t>2. Koncesszióba, vagyonkezelésbe adott eszközök értékhelyesbítése</t>
  </si>
  <si>
    <t>B) Nemzeti vagyonba tartozó forgóeszközök</t>
  </si>
  <si>
    <t>I. Készletek</t>
  </si>
  <si>
    <t>1. Vásárolt készletek</t>
  </si>
  <si>
    <t>2. Átsorolt, követelés fejében átvett készletek</t>
  </si>
  <si>
    <t>3. Egyéb készletek</t>
  </si>
  <si>
    <t>4. Befejezetlen termelés, félkész termékek, késztermékek</t>
  </si>
  <si>
    <t>5. Növendék-, hízó és egyéb állatok</t>
  </si>
  <si>
    <t>II. Értékpapírok</t>
  </si>
  <si>
    <t>1. Nem tartós részesedések</t>
  </si>
  <si>
    <t>2. Forgatási célú hitelviszonyt megtestesítő értékpapírok</t>
  </si>
  <si>
    <t>C) Pénzeszközök</t>
  </si>
  <si>
    <t>I. Lekötött bankbetétek</t>
  </si>
  <si>
    <t>1. Éven túli lejáratú forint lekötött bankbetétek</t>
  </si>
  <si>
    <t>2. Éven túli lejáratú deviza lekötött bankbetétek</t>
  </si>
  <si>
    <t>II. Pénztárak, csekkek, betétkönyvek</t>
  </si>
  <si>
    <t>1. Forintpénztár</t>
  </si>
  <si>
    <t>2. Valutapénztár</t>
  </si>
  <si>
    <t>3. Betétkönyvek, csekkek, elektronikus pénzeszközök</t>
  </si>
  <si>
    <t>III. Forintszámlák</t>
  </si>
  <si>
    <t>1. Kincstáron kívüli forintszámlák</t>
  </si>
  <si>
    <t>2. Kincstárban vezetett forintszámlák</t>
  </si>
  <si>
    <t>IV. Devizaszámlák</t>
  </si>
  <si>
    <t>1. Kincstáron kívüli devizaszámlák</t>
  </si>
  <si>
    <t>2. Kincstárban vezetett devizaszámlák</t>
  </si>
  <si>
    <t>D) Követelések</t>
  </si>
  <si>
    <t>I. Költségvetési évben esedékes követelések</t>
  </si>
  <si>
    <t>II. Költségvetési évet követően esedékes követelések</t>
  </si>
  <si>
    <t>III. Követelés jellegű sajátos elszámolások</t>
  </si>
  <si>
    <t>E) Egyéb sajátos eszközöldali elszámolások</t>
  </si>
  <si>
    <t>I. Előzetesen felszámított általános forgalmi adó elszámolása</t>
  </si>
  <si>
    <t>II. Fizetendő általános forgalmi adó elszámolása</t>
  </si>
  <si>
    <t>III. Egyéb sajátos eszközoldali elszámolások</t>
  </si>
  <si>
    <t>ESZKÖZÖK ÖSSZESEN</t>
  </si>
  <si>
    <t>Ingatlankataszter</t>
  </si>
  <si>
    <t>db</t>
  </si>
  <si>
    <t>Bruttó érték (ezer Ft)</t>
  </si>
  <si>
    <t>Forgalomképes ingatlan</t>
  </si>
  <si>
    <t>Korlátozottan forgalomképes</t>
  </si>
  <si>
    <t>Forgalomképtelen ingatlan</t>
  </si>
  <si>
    <t>Részesedések</t>
  </si>
  <si>
    <t>Nyilvántartási érték (ezer Ft)</t>
  </si>
  <si>
    <t>Nincs</t>
  </si>
  <si>
    <t>-</t>
  </si>
  <si>
    <t>garancia-, és kezességvállalás valamint lekötött betétállományai</t>
  </si>
  <si>
    <t>Bruttó összeg</t>
  </si>
  <si>
    <t>NINCS</t>
  </si>
  <si>
    <t>2024. év</t>
  </si>
  <si>
    <t>11. melléklet a ../2025. (... ...) CRNÖ határozathoz</t>
  </si>
  <si>
    <t>2024. évi vagyonkimutatása</t>
  </si>
  <si>
    <t>10. melléklet a ../2025. (... ...) CRNÖ határozathoz</t>
  </si>
  <si>
    <t>9. melléklet a ../2025. (... ...) CRNÖ határozathoz</t>
  </si>
  <si>
    <t>2024. évi eredménykimutatása</t>
  </si>
  <si>
    <t>2024. évi könyvviteli mérlege</t>
  </si>
  <si>
    <t>7. melléklet a ../2025. (... ...) CRNÖ határozathoz</t>
  </si>
  <si>
    <t>2024. évi maradványkimutatása</t>
  </si>
  <si>
    <t>6. melléklet a ../2025. (... ...) CRNÖ határozathoz</t>
  </si>
  <si>
    <t>2024. évi létszámadatainak címrendje</t>
  </si>
  <si>
    <t>5. melléklet a ../2025 (... ...) CRNÖ határozathoz</t>
  </si>
  <si>
    <t xml:space="preserve">Nemzetiségi közfeladatok ellátása és támogatása </t>
  </si>
  <si>
    <t xml:space="preserve">2024. évi kiadásai kormányzati funkciónként </t>
  </si>
  <si>
    <t>4. melléklet a ../2025. (… ...) CRNÖ határozathoz</t>
  </si>
  <si>
    <t>2024. évi bevételei kormányzati funkciónként</t>
  </si>
  <si>
    <t>3. melléklet a ../2025. (… ...) CRNÖ határozathoz</t>
  </si>
  <si>
    <t>2024. évi bevételei forrásonként</t>
  </si>
  <si>
    <t>2. melléklet a ../2025. (… ...) CRNÖ határozathoz</t>
  </si>
  <si>
    <t>8. melléklet a ../2025. (... ...) CRNÖ határozathoz</t>
  </si>
  <si>
    <t>2024. évi költségvetési mérlege</t>
  </si>
  <si>
    <t>1. melléklet a ../2025. (… ...) CRNÖ határozathoz</t>
  </si>
  <si>
    <t xml:space="preserve">Támogatási célú finanszírozási műveletek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</si>
</sst>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F_t_-;\-* #,##0.00\ _F_t_-;_-* &quot;-&quot;??\ _F_t_-;_-@_-"/>
    <numFmt numFmtId="164" formatCode="0.0"/>
    <numFmt numFmtId="165" formatCode="#,##0_ ;\-#,##0\ "/>
    <numFmt numFmtId="166" formatCode="_-* #,##0\ _F_t_-;\-* #,##0\ _F_t_-;_-* &quot;-&quot;??\ _F_t_-;_-@_-"/>
  </numFmts>
  <fonts count="34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  <charset val="238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MS Sans Serif"/>
      <family val="2"/>
      <charset val="238"/>
    </font>
    <font>
      <b/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6" applyNumberFormat="0" applyFill="0" applyAlignment="0" applyProtection="0"/>
    <xf numFmtId="0" fontId="22" fillId="23" borderId="0" applyNumberFormat="0" applyBorder="0" applyAlignment="0" applyProtection="0"/>
    <xf numFmtId="0" fontId="23" fillId="0" borderId="0"/>
    <xf numFmtId="0" fontId="28" fillId="0" borderId="0"/>
    <xf numFmtId="0" fontId="3" fillId="0" borderId="0"/>
    <xf numFmtId="0" fontId="7" fillId="0" borderId="0"/>
    <xf numFmtId="0" fontId="2" fillId="0" borderId="0"/>
    <xf numFmtId="0" fontId="3" fillId="0" borderId="0"/>
    <xf numFmtId="0" fontId="2" fillId="0" borderId="0"/>
    <xf numFmtId="0" fontId="10" fillId="22" borderId="7" applyNumberFormat="0" applyFont="0" applyAlignment="0" applyProtection="0"/>
    <xf numFmtId="0" fontId="24" fillId="20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</cellStyleXfs>
  <cellXfs count="357">
    <xf numFmtId="0" fontId="0" fillId="0" borderId="0" xfId="0"/>
    <xf numFmtId="3" fontId="4" fillId="0" borderId="10" xfId="0" applyNumberFormat="1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10" xfId="0" applyFont="1" applyBorder="1"/>
    <xf numFmtId="3" fontId="4" fillId="0" borderId="0" xfId="0" applyNumberFormat="1" applyFont="1"/>
    <xf numFmtId="0" fontId="4" fillId="0" borderId="0" xfId="42" applyFont="1"/>
    <xf numFmtId="0" fontId="4" fillId="0" borderId="0" xfId="42" applyFont="1" applyAlignment="1">
      <alignment horizontal="right"/>
    </xf>
    <xf numFmtId="3" fontId="5" fillId="24" borderId="10" xfId="0" applyNumberFormat="1" applyFont="1" applyFill="1" applyBorder="1"/>
    <xf numFmtId="3" fontId="5" fillId="24" borderId="12" xfId="43" applyNumberFormat="1" applyFont="1" applyFill="1" applyBorder="1" applyAlignment="1">
      <alignment wrapText="1"/>
    </xf>
    <xf numFmtId="3" fontId="5" fillId="24" borderId="10" xfId="0" applyNumberFormat="1" applyFont="1" applyFill="1" applyBorder="1" applyAlignment="1">
      <alignment horizontal="right"/>
    </xf>
    <xf numFmtId="0" fontId="5" fillId="0" borderId="0" xfId="43" applyFont="1" applyAlignment="1">
      <alignment horizontal="center"/>
    </xf>
    <xf numFmtId="3" fontId="4" fillId="0" borderId="10" xfId="0" applyNumberFormat="1" applyFont="1" applyFill="1" applyBorder="1" applyAlignment="1">
      <alignment horizontal="right"/>
    </xf>
    <xf numFmtId="0" fontId="4" fillId="0" borderId="0" xfId="43" applyFont="1"/>
    <xf numFmtId="0" fontId="4" fillId="0" borderId="0" xfId="43" applyFont="1" applyAlignment="1">
      <alignment horizontal="center"/>
    </xf>
    <xf numFmtId="3" fontId="4" fillId="0" borderId="0" xfId="43" applyNumberFormat="1" applyFont="1"/>
    <xf numFmtId="3" fontId="4" fillId="0" borderId="0" xfId="43" applyNumberFormat="1" applyFont="1" applyAlignment="1">
      <alignment horizontal="right"/>
    </xf>
    <xf numFmtId="3" fontId="4" fillId="0" borderId="0" xfId="43" applyNumberFormat="1" applyFont="1" applyAlignment="1"/>
    <xf numFmtId="3" fontId="5" fillId="0" borderId="10" xfId="43" applyNumberFormat="1" applyFont="1" applyBorder="1" applyAlignment="1">
      <alignment wrapText="1"/>
    </xf>
    <xf numFmtId="0" fontId="4" fillId="0" borderId="0" xfId="43" applyFont="1" applyAlignment="1">
      <alignment wrapText="1"/>
    </xf>
    <xf numFmtId="0" fontId="5" fillId="0" borderId="0" xfId="43" applyFont="1"/>
    <xf numFmtId="3" fontId="5" fillId="0" borderId="0" xfId="43" applyNumberFormat="1" applyFont="1"/>
    <xf numFmtId="0" fontId="4" fillId="0" borderId="0" xfId="43" applyFont="1" applyBorder="1"/>
    <xf numFmtId="3" fontId="4" fillId="0" borderId="0" xfId="43" applyNumberFormat="1" applyFont="1" applyBorder="1"/>
    <xf numFmtId="3" fontId="5" fillId="0" borderId="10" xfId="40" applyNumberFormat="1" applyFont="1" applyBorder="1" applyAlignment="1">
      <alignment horizontal="center" vertical="center" wrapText="1"/>
    </xf>
    <xf numFmtId="0" fontId="5" fillId="0" borderId="0" xfId="43" applyFont="1" applyAlignment="1">
      <alignment horizontal="center" vertical="center" wrapText="1"/>
    </xf>
    <xf numFmtId="3" fontId="4" fillId="0" borderId="10" xfId="43" applyNumberFormat="1" applyFont="1" applyBorder="1" applyAlignment="1">
      <alignment wrapText="1"/>
    </xf>
    <xf numFmtId="3" fontId="5" fillId="0" borderId="10" xfId="0" applyNumberFormat="1" applyFont="1" applyBorder="1" applyAlignment="1">
      <alignment wrapText="1"/>
    </xf>
    <xf numFmtId="0" fontId="5" fillId="0" borderId="0" xfId="43" applyFont="1" applyAlignment="1">
      <alignment wrapText="1"/>
    </xf>
    <xf numFmtId="0" fontId="5" fillId="24" borderId="13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3" fontId="5" fillId="0" borderId="10" xfId="0" applyNumberFormat="1" applyFont="1" applyFill="1" applyBorder="1" applyAlignment="1">
      <alignment horizontal="right"/>
    </xf>
    <xf numFmtId="0" fontId="4" fillId="0" borderId="0" xfId="0" applyFont="1" applyFill="1"/>
    <xf numFmtId="3" fontId="5" fillId="0" borderId="10" xfId="43" applyNumberFormat="1" applyFont="1" applyBorder="1" applyAlignment="1">
      <alignment horizontal="right" wrapText="1"/>
    </xf>
    <xf numFmtId="0" fontId="5" fillId="0" borderId="10" xfId="42" applyFont="1" applyBorder="1" applyAlignment="1">
      <alignment horizontal="center" vertical="center" wrapText="1"/>
    </xf>
    <xf numFmtId="3" fontId="4" fillId="0" borderId="10" xfId="42" applyNumberFormat="1" applyFont="1" applyBorder="1" applyAlignment="1">
      <alignment horizontal="right" vertical="center" wrapText="1"/>
    </xf>
    <xf numFmtId="3" fontId="4" fillId="0" borderId="10" xfId="42" applyNumberFormat="1" applyFont="1" applyBorder="1" applyAlignment="1">
      <alignment horizontal="right" wrapText="1"/>
    </xf>
    <xf numFmtId="0" fontId="5" fillId="0" borderId="10" xfId="42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5" fillId="0" borderId="11" xfId="42" applyFont="1" applyBorder="1" applyAlignment="1">
      <alignment horizontal="center" vertical="center" wrapText="1"/>
    </xf>
    <xf numFmtId="0" fontId="5" fillId="0" borderId="11" xfId="4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wrapText="1"/>
    </xf>
    <xf numFmtId="3" fontId="5" fillId="0" borderId="10" xfId="40" applyNumberFormat="1" applyFont="1" applyBorder="1" applyAlignment="1">
      <alignment horizontal="right" vertical="center" wrapText="1"/>
    </xf>
    <xf numFmtId="3" fontId="4" fillId="0" borderId="10" xfId="40" applyNumberFormat="1" applyFont="1" applyBorder="1" applyAlignment="1">
      <alignment horizontal="right" vertical="center" wrapText="1"/>
    </xf>
    <xf numFmtId="0" fontId="8" fillId="0" borderId="1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4" fillId="0" borderId="0" xfId="42" applyFont="1" applyAlignment="1">
      <alignment wrapText="1"/>
    </xf>
    <xf numFmtId="3" fontId="5" fillId="0" borderId="10" xfId="40" applyNumberFormat="1" applyFont="1" applyBorder="1" applyAlignment="1">
      <alignment horizontal="right" wrapText="1"/>
    </xf>
    <xf numFmtId="3" fontId="4" fillId="0" borderId="10" xfId="40" applyNumberFormat="1" applyFont="1" applyBorder="1" applyAlignment="1">
      <alignment horizontal="right" wrapText="1"/>
    </xf>
    <xf numFmtId="3" fontId="4" fillId="0" borderId="10" xfId="0" applyNumberFormat="1" applyFont="1" applyBorder="1" applyAlignment="1">
      <alignment wrapText="1"/>
    </xf>
    <xf numFmtId="0" fontId="5" fillId="24" borderId="13" xfId="0" applyFont="1" applyFill="1" applyBorder="1" applyAlignment="1">
      <alignment horizontal="left" wrapText="1"/>
    </xf>
    <xf numFmtId="0" fontId="5" fillId="0" borderId="13" xfId="43" applyFont="1" applyBorder="1" applyAlignment="1">
      <alignment wrapText="1"/>
    </xf>
    <xf numFmtId="3" fontId="5" fillId="0" borderId="16" xfId="40" applyNumberFormat="1" applyFont="1" applyBorder="1" applyAlignment="1">
      <alignment horizontal="center" vertical="center" wrapText="1"/>
    </xf>
    <xf numFmtId="0" fontId="6" fillId="0" borderId="0" xfId="43" applyFont="1" applyFill="1" applyAlignment="1">
      <alignment vertical="center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6" fillId="0" borderId="0" xfId="44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0" xfId="0" applyFont="1" applyBorder="1"/>
    <xf numFmtId="0" fontId="4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wrapText="1"/>
    </xf>
    <xf numFmtId="0" fontId="6" fillId="0" borderId="0" xfId="44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left" vertical="top" wrapText="1"/>
    </xf>
    <xf numFmtId="3" fontId="4" fillId="0" borderId="10" xfId="0" applyNumberFormat="1" applyFont="1" applyBorder="1" applyAlignment="1">
      <alignment horizontal="right" wrapText="1"/>
    </xf>
    <xf numFmtId="0" fontId="5" fillId="0" borderId="10" xfId="0" applyFont="1" applyBorder="1" applyAlignment="1">
      <alignment horizontal="left" vertical="top" wrapText="1"/>
    </xf>
    <xf numFmtId="3" fontId="5" fillId="0" borderId="10" xfId="0" applyNumberFormat="1" applyFont="1" applyBorder="1" applyAlignment="1">
      <alignment horizontal="right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wrapText="1"/>
    </xf>
    <xf numFmtId="0" fontId="5" fillId="0" borderId="10" xfId="43" applyFont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left" vertical="top" wrapText="1"/>
    </xf>
    <xf numFmtId="3" fontId="29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14" fontId="4" fillId="0" borderId="10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164" fontId="4" fillId="0" borderId="10" xfId="0" applyNumberFormat="1" applyFont="1" applyFill="1" applyBorder="1" applyAlignment="1">
      <alignment horizontal="center" wrapText="1"/>
    </xf>
    <xf numFmtId="3" fontId="4" fillId="0" borderId="10" xfId="0" applyNumberFormat="1" applyFont="1" applyFill="1" applyBorder="1" applyAlignment="1">
      <alignment horizontal="right" wrapText="1"/>
    </xf>
    <xf numFmtId="0" fontId="5" fillId="0" borderId="10" xfId="0" applyFont="1" applyBorder="1" applyAlignment="1">
      <alignment vertical="top" wrapText="1"/>
    </xf>
    <xf numFmtId="0" fontId="5" fillId="25" borderId="10" xfId="0" applyFont="1" applyFill="1" applyBorder="1" applyAlignment="1">
      <alignment horizontal="center" wrapText="1"/>
    </xf>
    <xf numFmtId="3" fontId="5" fillId="0" borderId="10" xfId="0" applyNumberFormat="1" applyFont="1" applyFill="1" applyBorder="1" applyAlignment="1">
      <alignment horizontal="right" wrapText="1"/>
    </xf>
    <xf numFmtId="0" fontId="5" fillId="0" borderId="0" xfId="0" applyFont="1" applyAlignment="1"/>
    <xf numFmtId="0" fontId="5" fillId="0" borderId="19" xfId="0" applyFont="1" applyFill="1" applyBorder="1" applyAlignment="1">
      <alignment horizontal="center" vertical="center" wrapText="1"/>
    </xf>
    <xf numFmtId="0" fontId="33" fillId="0" borderId="20" xfId="0" applyFont="1" applyBorder="1"/>
    <xf numFmtId="165" fontId="32" fillId="0" borderId="21" xfId="29" applyNumberFormat="1" applyFont="1" applyBorder="1" applyAlignment="1"/>
    <xf numFmtId="166" fontId="4" fillId="0" borderId="22" xfId="29" applyNumberFormat="1" applyFont="1" applyBorder="1" applyAlignment="1"/>
    <xf numFmtId="165" fontId="32" fillId="0" borderId="23" xfId="29" applyNumberFormat="1" applyFont="1" applyBorder="1" applyAlignment="1"/>
    <xf numFmtId="0" fontId="32" fillId="0" borderId="24" xfId="0" applyFont="1" applyBorder="1" applyAlignment="1">
      <alignment horizontal="left"/>
    </xf>
    <xf numFmtId="165" fontId="32" fillId="0" borderId="25" xfId="29" applyNumberFormat="1" applyFont="1" applyBorder="1" applyAlignment="1"/>
    <xf numFmtId="165" fontId="32" fillId="0" borderId="14" xfId="29" applyNumberFormat="1" applyFont="1" applyBorder="1" applyAlignment="1"/>
    <xf numFmtId="49" fontId="4" fillId="0" borderId="26" xfId="0" applyNumberFormat="1" applyFont="1" applyBorder="1" applyAlignment="1"/>
    <xf numFmtId="165" fontId="4" fillId="0" borderId="25" xfId="29" applyNumberFormat="1" applyFont="1" applyBorder="1" applyAlignment="1"/>
    <xf numFmtId="165" fontId="4" fillId="0" borderId="14" xfId="29" applyNumberFormat="1" applyFont="1" applyBorder="1" applyAlignment="1"/>
    <xf numFmtId="165" fontId="4" fillId="0" borderId="25" xfId="29" applyNumberFormat="1" applyFont="1" applyFill="1" applyBorder="1" applyAlignment="1"/>
    <xf numFmtId="165" fontId="4" fillId="0" borderId="14" xfId="29" applyNumberFormat="1" applyFont="1" applyFill="1" applyBorder="1" applyAlignment="1"/>
    <xf numFmtId="49" fontId="33" fillId="0" borderId="26" xfId="0" applyNumberFormat="1" applyFont="1" applyBorder="1" applyAlignment="1"/>
    <xf numFmtId="0" fontId="33" fillId="0" borderId="26" xfId="0" applyFont="1" applyBorder="1" applyAlignment="1"/>
    <xf numFmtId="165" fontId="5" fillId="0" borderId="25" xfId="29" applyNumberFormat="1" applyFont="1" applyBorder="1" applyAlignment="1"/>
    <xf numFmtId="0" fontId="4" fillId="0" borderId="26" xfId="0" applyFont="1" applyBorder="1" applyAlignment="1"/>
    <xf numFmtId="165" fontId="5" fillId="0" borderId="14" xfId="29" applyNumberFormat="1" applyFont="1" applyBorder="1" applyAlignment="1"/>
    <xf numFmtId="0" fontId="4" fillId="0" borderId="26" xfId="0" applyFont="1" applyBorder="1"/>
    <xf numFmtId="0" fontId="4" fillId="0" borderId="25" xfId="0" applyFont="1" applyBorder="1"/>
    <xf numFmtId="0" fontId="4" fillId="0" borderId="14" xfId="0" applyFont="1" applyBorder="1"/>
    <xf numFmtId="3" fontId="5" fillId="0" borderId="25" xfId="0" applyNumberFormat="1" applyFont="1" applyBorder="1"/>
    <xf numFmtId="3" fontId="5" fillId="0" borderId="14" xfId="0" applyNumberFormat="1" applyFont="1" applyBorder="1"/>
    <xf numFmtId="3" fontId="4" fillId="0" borderId="25" xfId="0" applyNumberFormat="1" applyFont="1" applyBorder="1"/>
    <xf numFmtId="3" fontId="4" fillId="0" borderId="14" xfId="0" applyNumberFormat="1" applyFont="1" applyBorder="1"/>
    <xf numFmtId="0" fontId="4" fillId="0" borderId="27" xfId="0" applyFont="1" applyBorder="1"/>
    <xf numFmtId="3" fontId="4" fillId="0" borderId="28" xfId="0" applyNumberFormat="1" applyFont="1" applyBorder="1"/>
    <xf numFmtId="3" fontId="4" fillId="0" borderId="18" xfId="0" applyNumberFormat="1" applyFont="1" applyBorder="1"/>
    <xf numFmtId="0" fontId="5" fillId="0" borderId="29" xfId="0" applyFont="1" applyBorder="1"/>
    <xf numFmtId="3" fontId="5" fillId="0" borderId="19" xfId="0" applyNumberFormat="1" applyFont="1" applyBorder="1"/>
    <xf numFmtId="3" fontId="5" fillId="0" borderId="30" xfId="0" applyNumberFormat="1" applyFont="1" applyBorder="1"/>
    <xf numFmtId="0" fontId="30" fillId="0" borderId="0" xfId="0" applyFont="1"/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31" fillId="0" borderId="0" xfId="0" applyFont="1"/>
    <xf numFmtId="3" fontId="4" fillId="0" borderId="36" xfId="0" applyNumberFormat="1" applyFont="1" applyBorder="1"/>
    <xf numFmtId="3" fontId="4" fillId="0" borderId="37" xfId="0" applyNumberFormat="1" applyFont="1" applyBorder="1"/>
    <xf numFmtId="3" fontId="4" fillId="0" borderId="38" xfId="0" applyNumberFormat="1" applyFont="1" applyBorder="1"/>
    <xf numFmtId="3" fontId="4" fillId="0" borderId="41" xfId="0" applyNumberFormat="1" applyFont="1" applyBorder="1"/>
    <xf numFmtId="3" fontId="4" fillId="0" borderId="42" xfId="0" applyNumberFormat="1" applyFont="1" applyBorder="1"/>
    <xf numFmtId="3" fontId="5" fillId="0" borderId="43" xfId="0" applyNumberFormat="1" applyFont="1" applyBorder="1"/>
    <xf numFmtId="3" fontId="5" fillId="0" borderId="34" xfId="0" applyNumberFormat="1" applyFont="1" applyBorder="1"/>
    <xf numFmtId="0" fontId="6" fillId="0" borderId="0" xfId="0" applyFont="1" applyAlignment="1"/>
    <xf numFmtId="0" fontId="4" fillId="0" borderId="0" xfId="41" applyFont="1"/>
    <xf numFmtId="0" fontId="5" fillId="0" borderId="0" xfId="41" applyFont="1" applyAlignment="1">
      <alignment horizontal="center"/>
    </xf>
    <xf numFmtId="0" fontId="5" fillId="0" borderId="11" xfId="41" applyFont="1" applyBorder="1" applyAlignment="1">
      <alignment horizontal="center" vertical="center" wrapText="1"/>
    </xf>
    <xf numFmtId="0" fontId="4" fillId="0" borderId="10" xfId="41" applyFont="1" applyFill="1" applyBorder="1" applyAlignment="1">
      <alignment horizontal="center" wrapText="1"/>
    </xf>
    <xf numFmtId="3" fontId="4" fillId="0" borderId="10" xfId="41" applyNumberFormat="1" applyFont="1" applyFill="1" applyBorder="1" applyAlignment="1">
      <alignment horizontal="right"/>
    </xf>
    <xf numFmtId="0" fontId="5" fillId="0" borderId="10" xfId="41" applyFont="1" applyBorder="1"/>
    <xf numFmtId="3" fontId="5" fillId="0" borderId="10" xfId="41" applyNumberFormat="1" applyFont="1" applyBorder="1"/>
    <xf numFmtId="0" fontId="4" fillId="0" borderId="10" xfId="0" applyFont="1" applyBorder="1" applyAlignment="1"/>
    <xf numFmtId="165" fontId="32" fillId="0" borderId="28" xfId="29" applyNumberFormat="1" applyFont="1" applyBorder="1" applyAlignment="1"/>
    <xf numFmtId="165" fontId="4" fillId="0" borderId="23" xfId="29" applyNumberFormat="1" applyFont="1" applyBorder="1" applyAlignment="1"/>
    <xf numFmtId="165" fontId="4" fillId="0" borderId="44" xfId="29" applyNumberFormat="1" applyFont="1" applyBorder="1" applyAlignment="1"/>
    <xf numFmtId="165" fontId="32" fillId="0" borderId="45" xfId="29" applyNumberFormat="1" applyFont="1" applyBorder="1" applyAlignment="1"/>
    <xf numFmtId="0" fontId="32" fillId="0" borderId="46" xfId="0" applyFont="1" applyBorder="1" applyAlignment="1">
      <alignment horizontal="left"/>
    </xf>
    <xf numFmtId="165" fontId="32" fillId="0" borderId="47" xfId="29" applyNumberFormat="1" applyFont="1" applyBorder="1" applyAlignment="1"/>
    <xf numFmtId="3" fontId="2" fillId="0" borderId="25" xfId="0" applyNumberFormat="1" applyFont="1" applyBorder="1" applyAlignment="1">
      <alignment horizontal="right" vertical="top" wrapText="1"/>
    </xf>
    <xf numFmtId="3" fontId="2" fillId="0" borderId="15" xfId="0" applyNumberFormat="1" applyFont="1" applyBorder="1" applyAlignment="1">
      <alignment horizontal="right" vertical="top" wrapText="1"/>
    </xf>
    <xf numFmtId="165" fontId="4" fillId="0" borderId="48" xfId="29" applyNumberFormat="1" applyFont="1" applyBorder="1" applyAlignment="1"/>
    <xf numFmtId="3" fontId="5" fillId="26" borderId="10" xfId="43" applyNumberFormat="1" applyFont="1" applyFill="1" applyBorder="1" applyAlignment="1">
      <alignment wrapText="1"/>
    </xf>
    <xf numFmtId="3" fontId="4" fillId="26" borderId="10" xfId="43" applyNumberFormat="1" applyFont="1" applyFill="1" applyBorder="1" applyAlignment="1">
      <alignment wrapText="1"/>
    </xf>
    <xf numFmtId="0" fontId="5" fillId="26" borderId="11" xfId="42" applyFont="1" applyFill="1" applyBorder="1" applyAlignment="1">
      <alignment horizontal="center" vertical="center" wrapText="1"/>
    </xf>
    <xf numFmtId="3" fontId="5" fillId="26" borderId="10" xfId="0" applyNumberFormat="1" applyFont="1" applyFill="1" applyBorder="1" applyAlignment="1">
      <alignment horizontal="right"/>
    </xf>
    <xf numFmtId="3" fontId="4" fillId="26" borderId="10" xfId="0" applyNumberFormat="1" applyFont="1" applyFill="1" applyBorder="1" applyAlignment="1">
      <alignment horizontal="right"/>
    </xf>
    <xf numFmtId="0" fontId="4" fillId="26" borderId="10" xfId="0" applyFont="1" applyFill="1" applyBorder="1"/>
    <xf numFmtId="0" fontId="5" fillId="0" borderId="11" xfId="42" applyFont="1" applyBorder="1" applyAlignment="1">
      <alignment horizontal="center" vertical="center" wrapText="1"/>
    </xf>
    <xf numFmtId="0" fontId="4" fillId="0" borderId="50" xfId="0" applyFont="1" applyBorder="1" applyAlignment="1"/>
    <xf numFmtId="0" fontId="32" fillId="0" borderId="49" xfId="0" applyFont="1" applyBorder="1" applyAlignment="1">
      <alignment horizontal="left"/>
    </xf>
    <xf numFmtId="3" fontId="5" fillId="0" borderId="18" xfId="40" applyNumberFormat="1" applyFont="1" applyBorder="1" applyAlignment="1">
      <alignment horizontal="center" vertical="center" wrapText="1"/>
    </xf>
    <xf numFmtId="0" fontId="4" fillId="24" borderId="13" xfId="0" applyFont="1" applyFill="1" applyBorder="1" applyAlignment="1">
      <alignment horizontal="left" wrapText="1"/>
    </xf>
    <xf numFmtId="3" fontId="4" fillId="0" borderId="51" xfId="0" applyNumberFormat="1" applyFont="1" applyFill="1" applyBorder="1" applyAlignment="1">
      <alignment horizontal="right"/>
    </xf>
    <xf numFmtId="3" fontId="4" fillId="0" borderId="38" xfId="0" applyNumberFormat="1" applyFont="1" applyFill="1" applyBorder="1" applyAlignment="1">
      <alignment horizontal="right"/>
    </xf>
    <xf numFmtId="3" fontId="5" fillId="0" borderId="13" xfId="0" applyNumberFormat="1" applyFont="1" applyBorder="1" applyAlignment="1">
      <alignment horizontal="center" vertical="center"/>
    </xf>
    <xf numFmtId="3" fontId="5" fillId="0" borderId="46" xfId="40" applyNumberFormat="1" applyFont="1" applyBorder="1" applyAlignment="1">
      <alignment horizontal="center" vertical="center" wrapText="1"/>
    </xf>
    <xf numFmtId="0" fontId="5" fillId="0" borderId="38" xfId="42" applyFont="1" applyFill="1" applyBorder="1" applyAlignment="1">
      <alignment horizontal="center" vertical="center" wrapText="1"/>
    </xf>
    <xf numFmtId="3" fontId="5" fillId="0" borderId="51" xfId="0" applyNumberFormat="1" applyFont="1" applyFill="1" applyBorder="1" applyAlignment="1">
      <alignment horizontal="right"/>
    </xf>
    <xf numFmtId="3" fontId="5" fillId="0" borderId="38" xfId="0" applyNumberFormat="1" applyFont="1" applyFill="1" applyBorder="1" applyAlignment="1">
      <alignment horizontal="right"/>
    </xf>
    <xf numFmtId="3" fontId="5" fillId="24" borderId="51" xfId="0" applyNumberFormat="1" applyFont="1" applyFill="1" applyBorder="1" applyAlignment="1">
      <alignment horizontal="right"/>
    </xf>
    <xf numFmtId="3" fontId="5" fillId="24" borderId="38" xfId="0" applyNumberFormat="1" applyFont="1" applyFill="1" applyBorder="1" applyAlignment="1">
      <alignment horizontal="right"/>
    </xf>
    <xf numFmtId="3" fontId="5" fillId="24" borderId="53" xfId="0" applyNumberFormat="1" applyFont="1" applyFill="1" applyBorder="1" applyAlignment="1">
      <alignment horizontal="right"/>
    </xf>
    <xf numFmtId="3" fontId="5" fillId="24" borderId="54" xfId="0" applyNumberFormat="1" applyFont="1" applyFill="1" applyBorder="1" applyAlignment="1">
      <alignment horizontal="right"/>
    </xf>
    <xf numFmtId="3" fontId="5" fillId="0" borderId="54" xfId="0" applyNumberFormat="1" applyFont="1" applyFill="1" applyBorder="1" applyAlignment="1">
      <alignment horizontal="right"/>
    </xf>
    <xf numFmtId="3" fontId="5" fillId="24" borderId="55" xfId="0" applyNumberFormat="1" applyFont="1" applyFill="1" applyBorder="1" applyAlignment="1">
      <alignment horizontal="right"/>
    </xf>
    <xf numFmtId="0" fontId="5" fillId="0" borderId="17" xfId="42" applyFont="1" applyFill="1" applyBorder="1" applyAlignment="1">
      <alignment horizontal="center" vertical="center" wrapText="1"/>
    </xf>
    <xf numFmtId="0" fontId="5" fillId="0" borderId="59" xfId="42" applyFont="1" applyFill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left" vertical="center"/>
    </xf>
    <xf numFmtId="3" fontId="5" fillId="26" borderId="46" xfId="40" applyNumberFormat="1" applyFont="1" applyFill="1" applyBorder="1" applyAlignment="1">
      <alignment horizontal="center" vertical="center" wrapText="1"/>
    </xf>
    <xf numFmtId="0" fontId="5" fillId="26" borderId="38" xfId="42" applyFont="1" applyFill="1" applyBorder="1" applyAlignment="1">
      <alignment horizontal="center" vertical="center" wrapText="1"/>
    </xf>
    <xf numFmtId="3" fontId="5" fillId="26" borderId="51" xfId="0" applyNumberFormat="1" applyFont="1" applyFill="1" applyBorder="1" applyAlignment="1">
      <alignment horizontal="right"/>
    </xf>
    <xf numFmtId="3" fontId="5" fillId="26" borderId="38" xfId="0" applyNumberFormat="1" applyFont="1" applyFill="1" applyBorder="1" applyAlignment="1">
      <alignment horizontal="right"/>
    </xf>
    <xf numFmtId="3" fontId="4" fillId="26" borderId="51" xfId="0" applyNumberFormat="1" applyFont="1" applyFill="1" applyBorder="1" applyAlignment="1">
      <alignment horizontal="right"/>
    </xf>
    <xf numFmtId="3" fontId="4" fillId="26" borderId="38" xfId="0" applyNumberFormat="1" applyFont="1" applyFill="1" applyBorder="1"/>
    <xf numFmtId="3" fontId="5" fillId="26" borderId="53" xfId="0" applyNumberFormat="1" applyFont="1" applyFill="1" applyBorder="1" applyAlignment="1">
      <alignment horizontal="right"/>
    </xf>
    <xf numFmtId="3" fontId="5" fillId="26" borderId="54" xfId="0" applyNumberFormat="1" applyFont="1" applyFill="1" applyBorder="1" applyAlignment="1">
      <alignment horizontal="right"/>
    </xf>
    <xf numFmtId="3" fontId="5" fillId="26" borderId="55" xfId="0" applyNumberFormat="1" applyFont="1" applyFill="1" applyBorder="1" applyAlignment="1">
      <alignment horizontal="right"/>
    </xf>
    <xf numFmtId="0" fontId="5" fillId="26" borderId="59" xfId="42" applyFont="1" applyFill="1" applyBorder="1" applyAlignment="1">
      <alignment horizontal="center" vertical="center" wrapText="1"/>
    </xf>
    <xf numFmtId="3" fontId="4" fillId="26" borderId="38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wrapText="1"/>
    </xf>
    <xf numFmtId="3" fontId="5" fillId="0" borderId="13" xfId="0" applyNumberFormat="1" applyFont="1" applyBorder="1" applyAlignment="1">
      <alignment horizontal="left" vertical="center" wrapText="1"/>
    </xf>
    <xf numFmtId="3" fontId="5" fillId="0" borderId="13" xfId="0" applyNumberFormat="1" applyFont="1" applyBorder="1" applyAlignment="1">
      <alignment horizontal="left" wrapText="1"/>
    </xf>
    <xf numFmtId="3" fontId="4" fillId="0" borderId="15" xfId="40" applyNumberFormat="1" applyFont="1" applyBorder="1" applyAlignment="1">
      <alignment horizontal="right" vertical="center" wrapText="1"/>
    </xf>
    <xf numFmtId="3" fontId="4" fillId="0" borderId="15" xfId="40" applyNumberFormat="1" applyFont="1" applyBorder="1" applyAlignment="1">
      <alignment horizontal="right" wrapText="1"/>
    </xf>
    <xf numFmtId="3" fontId="5" fillId="0" borderId="15" xfId="40" applyNumberFormat="1" applyFont="1" applyBorder="1" applyAlignment="1">
      <alignment horizontal="right" vertical="center" wrapText="1"/>
    </xf>
    <xf numFmtId="3" fontId="5" fillId="0" borderId="15" xfId="40" applyNumberFormat="1" applyFont="1" applyBorder="1" applyAlignment="1">
      <alignment horizontal="right" wrapText="1"/>
    </xf>
    <xf numFmtId="3" fontId="5" fillId="24" borderId="15" xfId="0" applyNumberFormat="1" applyFont="1" applyFill="1" applyBorder="1"/>
    <xf numFmtId="3" fontId="4" fillId="0" borderId="51" xfId="40" applyNumberFormat="1" applyFont="1" applyBorder="1" applyAlignment="1">
      <alignment horizontal="right" vertical="center" wrapText="1"/>
    </xf>
    <xf numFmtId="3" fontId="4" fillId="0" borderId="38" xfId="42" applyNumberFormat="1" applyFont="1" applyBorder="1" applyAlignment="1">
      <alignment horizontal="right" vertical="center" wrapText="1"/>
    </xf>
    <xf numFmtId="3" fontId="4" fillId="0" borderId="51" xfId="40" applyNumberFormat="1" applyFont="1" applyBorder="1" applyAlignment="1">
      <alignment horizontal="right" wrapText="1"/>
    </xf>
    <xf numFmtId="3" fontId="4" fillId="0" borderId="38" xfId="42" applyNumberFormat="1" applyFont="1" applyBorder="1" applyAlignment="1">
      <alignment horizontal="right" wrapText="1"/>
    </xf>
    <xf numFmtId="3" fontId="5" fillId="0" borderId="51" xfId="40" applyNumberFormat="1" applyFont="1" applyBorder="1" applyAlignment="1">
      <alignment horizontal="right" vertical="center" wrapText="1"/>
    </xf>
    <xf numFmtId="3" fontId="5" fillId="0" borderId="38" xfId="40" applyNumberFormat="1" applyFont="1" applyBorder="1" applyAlignment="1">
      <alignment horizontal="right" vertical="center" wrapText="1"/>
    </xf>
    <xf numFmtId="3" fontId="4" fillId="0" borderId="38" xfId="40" applyNumberFormat="1" applyFont="1" applyBorder="1" applyAlignment="1">
      <alignment horizontal="right" wrapText="1"/>
    </xf>
    <xf numFmtId="3" fontId="5" fillId="0" borderId="51" xfId="40" applyNumberFormat="1" applyFont="1" applyBorder="1" applyAlignment="1">
      <alignment horizontal="right" wrapText="1"/>
    </xf>
    <xf numFmtId="3" fontId="5" fillId="0" borderId="38" xfId="40" applyNumberFormat="1" applyFont="1" applyBorder="1" applyAlignment="1">
      <alignment horizontal="right" wrapText="1"/>
    </xf>
    <xf numFmtId="3" fontId="4" fillId="0" borderId="38" xfId="40" applyNumberFormat="1" applyFont="1" applyBorder="1" applyAlignment="1">
      <alignment horizontal="right" vertical="center" wrapText="1"/>
    </xf>
    <xf numFmtId="3" fontId="5" fillId="24" borderId="51" xfId="0" applyNumberFormat="1" applyFont="1" applyFill="1" applyBorder="1"/>
    <xf numFmtId="3" fontId="5" fillId="24" borderId="53" xfId="0" applyNumberFormat="1" applyFont="1" applyFill="1" applyBorder="1"/>
    <xf numFmtId="3" fontId="5" fillId="24" borderId="54" xfId="0" applyNumberFormat="1" applyFont="1" applyFill="1" applyBorder="1"/>
    <xf numFmtId="3" fontId="5" fillId="24" borderId="55" xfId="0" applyNumberFormat="1" applyFont="1" applyFill="1" applyBorder="1"/>
    <xf numFmtId="3" fontId="4" fillId="0" borderId="13" xfId="42" applyNumberFormat="1" applyFont="1" applyBorder="1" applyAlignment="1">
      <alignment horizontal="right" vertical="center" wrapText="1"/>
    </xf>
    <xf numFmtId="3" fontId="4" fillId="0" borderId="13" xfId="42" applyNumberFormat="1" applyFont="1" applyBorder="1" applyAlignment="1">
      <alignment horizontal="right" wrapText="1"/>
    </xf>
    <xf numFmtId="3" fontId="5" fillId="0" borderId="13" xfId="40" applyNumberFormat="1" applyFont="1" applyBorder="1" applyAlignment="1">
      <alignment horizontal="right" vertical="center" wrapText="1"/>
    </xf>
    <xf numFmtId="3" fontId="4" fillId="0" borderId="13" xfId="40" applyNumberFormat="1" applyFont="1" applyBorder="1" applyAlignment="1">
      <alignment horizontal="right" wrapText="1"/>
    </xf>
    <xf numFmtId="3" fontId="5" fillId="0" borderId="13" xfId="40" applyNumberFormat="1" applyFont="1" applyBorder="1" applyAlignment="1">
      <alignment horizontal="right" wrapText="1"/>
    </xf>
    <xf numFmtId="3" fontId="4" fillId="0" borderId="13" xfId="40" applyNumberFormat="1" applyFont="1" applyBorder="1" applyAlignment="1">
      <alignment horizontal="right" vertical="center" wrapText="1"/>
    </xf>
    <xf numFmtId="3" fontId="5" fillId="24" borderId="13" xfId="0" applyNumberFormat="1" applyFont="1" applyFill="1" applyBorder="1"/>
    <xf numFmtId="3" fontId="5" fillId="0" borderId="38" xfId="42" applyNumberFormat="1" applyFont="1" applyBorder="1" applyAlignment="1">
      <alignment horizontal="right" wrapText="1"/>
    </xf>
    <xf numFmtId="3" fontId="5" fillId="0" borderId="44" xfId="43" applyNumberFormat="1" applyFont="1" applyBorder="1" applyAlignment="1">
      <alignment wrapText="1"/>
    </xf>
    <xf numFmtId="4" fontId="5" fillId="24" borderId="61" xfId="43" applyNumberFormat="1" applyFont="1" applyFill="1" applyBorder="1" applyAlignment="1">
      <alignment wrapText="1"/>
    </xf>
    <xf numFmtId="3" fontId="5" fillId="0" borderId="61" xfId="43" applyNumberFormat="1" applyFont="1" applyBorder="1" applyAlignment="1">
      <alignment wrapText="1"/>
    </xf>
    <xf numFmtId="3" fontId="5" fillId="0" borderId="60" xfId="43" applyNumberFormat="1" applyFont="1" applyBorder="1" applyAlignment="1">
      <alignment wrapText="1"/>
    </xf>
    <xf numFmtId="0" fontId="5" fillId="0" borderId="44" xfId="43" applyFont="1" applyBorder="1" applyAlignment="1">
      <alignment wrapText="1"/>
    </xf>
    <xf numFmtId="0" fontId="5" fillId="0" borderId="17" xfId="43" applyFont="1" applyBorder="1" applyAlignment="1">
      <alignment wrapText="1"/>
    </xf>
    <xf numFmtId="0" fontId="5" fillId="0" borderId="18" xfId="43" applyFont="1" applyBorder="1" applyAlignment="1">
      <alignment wrapText="1"/>
    </xf>
    <xf numFmtId="0" fontId="5" fillId="0" borderId="16" xfId="43" applyFont="1" applyBorder="1" applyAlignment="1">
      <alignment wrapText="1"/>
    </xf>
    <xf numFmtId="3" fontId="5" fillId="0" borderId="10" xfId="40" applyNumberFormat="1" applyFont="1" applyBorder="1" applyAlignment="1">
      <alignment horizontal="center" vertical="center" wrapText="1"/>
    </xf>
    <xf numFmtId="0" fontId="5" fillId="0" borderId="10" xfId="42" applyFont="1" applyBorder="1" applyAlignment="1">
      <alignment horizontal="center" vertical="center" wrapText="1"/>
    </xf>
    <xf numFmtId="3" fontId="5" fillId="24" borderId="10" xfId="43" applyNumberFormat="1" applyFont="1" applyFill="1" applyBorder="1" applyAlignment="1">
      <alignment wrapText="1"/>
    </xf>
    <xf numFmtId="0" fontId="5" fillId="0" borderId="60" xfId="43" applyFont="1" applyBorder="1" applyAlignment="1">
      <alignment wrapText="1"/>
    </xf>
    <xf numFmtId="0" fontId="5" fillId="0" borderId="13" xfId="42" applyFont="1" applyFill="1" applyBorder="1" applyAlignment="1">
      <alignment horizontal="center" vertical="center" wrapText="1"/>
    </xf>
    <xf numFmtId="3" fontId="5" fillId="0" borderId="13" xfId="43" applyNumberFormat="1" applyFont="1" applyBorder="1" applyAlignment="1">
      <alignment wrapText="1"/>
    </xf>
    <xf numFmtId="3" fontId="4" fillId="0" borderId="13" xfId="43" applyNumberFormat="1" applyFont="1" applyBorder="1" applyAlignment="1">
      <alignment wrapText="1"/>
    </xf>
    <xf numFmtId="3" fontId="5" fillId="0" borderId="15" xfId="40" applyNumberFormat="1" applyFont="1" applyBorder="1" applyAlignment="1">
      <alignment horizontal="center" vertical="center" wrapText="1"/>
    </xf>
    <xf numFmtId="3" fontId="5" fillId="0" borderId="15" xfId="43" applyNumberFormat="1" applyFont="1" applyBorder="1" applyAlignment="1">
      <alignment wrapText="1"/>
    </xf>
    <xf numFmtId="3" fontId="4" fillId="0" borderId="15" xfId="43" applyNumberFormat="1" applyFont="1" applyBorder="1" applyAlignment="1">
      <alignment wrapText="1"/>
    </xf>
    <xf numFmtId="3" fontId="4" fillId="0" borderId="15" xfId="0" applyNumberFormat="1" applyFont="1" applyBorder="1" applyAlignment="1">
      <alignment wrapText="1"/>
    </xf>
    <xf numFmtId="3" fontId="5" fillId="0" borderId="51" xfId="40" applyNumberFormat="1" applyFont="1" applyBorder="1" applyAlignment="1">
      <alignment horizontal="center" vertical="center" wrapText="1"/>
    </xf>
    <xf numFmtId="3" fontId="5" fillId="0" borderId="51" xfId="43" applyNumberFormat="1" applyFont="1" applyBorder="1" applyAlignment="1">
      <alignment wrapText="1"/>
    </xf>
    <xf numFmtId="3" fontId="5" fillId="0" borderId="38" xfId="43" applyNumberFormat="1" applyFont="1" applyBorder="1" applyAlignment="1">
      <alignment wrapText="1"/>
    </xf>
    <xf numFmtId="3" fontId="4" fillId="0" borderId="51" xfId="43" applyNumberFormat="1" applyFont="1" applyBorder="1" applyAlignment="1">
      <alignment wrapText="1"/>
    </xf>
    <xf numFmtId="3" fontId="4" fillId="0" borderId="38" xfId="43" applyNumberFormat="1" applyFont="1" applyBorder="1" applyAlignment="1">
      <alignment wrapText="1"/>
    </xf>
    <xf numFmtId="3" fontId="4" fillId="0" borderId="51" xfId="0" applyNumberFormat="1" applyFont="1" applyBorder="1" applyAlignment="1">
      <alignment wrapText="1"/>
    </xf>
    <xf numFmtId="3" fontId="5" fillId="24" borderId="44" xfId="43" applyNumberFormat="1" applyFont="1" applyFill="1" applyBorder="1" applyAlignment="1">
      <alignment wrapText="1"/>
    </xf>
    <xf numFmtId="4" fontId="5" fillId="24" borderId="44" xfId="43" applyNumberFormat="1" applyFont="1" applyFill="1" applyBorder="1" applyAlignment="1">
      <alignment wrapText="1"/>
    </xf>
    <xf numFmtId="0" fontId="5" fillId="0" borderId="20" xfId="43" applyFont="1" applyBorder="1" applyAlignment="1">
      <alignment horizontal="center" vertical="center" wrapText="1"/>
    </xf>
    <xf numFmtId="3" fontId="5" fillId="0" borderId="26" xfId="0" applyNumberFormat="1" applyFont="1" applyBorder="1" applyAlignment="1">
      <alignment horizontal="center" vertical="center"/>
    </xf>
    <xf numFmtId="0" fontId="9" fillId="0" borderId="26" xfId="0" applyFont="1" applyFill="1" applyBorder="1" applyAlignment="1">
      <alignment wrapText="1"/>
    </xf>
    <xf numFmtId="0" fontId="5" fillId="0" borderId="26" xfId="0" applyFont="1" applyFill="1" applyBorder="1" applyAlignment="1">
      <alignment wrapText="1"/>
    </xf>
    <xf numFmtId="0" fontId="4" fillId="0" borderId="26" xfId="43" applyFont="1" applyBorder="1" applyAlignment="1">
      <alignment wrapText="1"/>
    </xf>
    <xf numFmtId="0" fontId="5" fillId="0" borderId="39" xfId="43" applyFont="1" applyBorder="1" applyAlignment="1">
      <alignment wrapText="1"/>
    </xf>
    <xf numFmtId="3" fontId="5" fillId="0" borderId="54" xfId="43" applyNumberFormat="1" applyFont="1" applyBorder="1" applyAlignment="1">
      <alignment wrapText="1"/>
    </xf>
    <xf numFmtId="3" fontId="5" fillId="0" borderId="55" xfId="43" applyNumberFormat="1" applyFont="1" applyBorder="1" applyAlignment="1">
      <alignment wrapText="1"/>
    </xf>
    <xf numFmtId="3" fontId="5" fillId="0" borderId="53" xfId="43" applyNumberFormat="1" applyFont="1" applyBorder="1" applyAlignment="1">
      <alignment wrapText="1"/>
    </xf>
    <xf numFmtId="3" fontId="5" fillId="0" borderId="15" xfId="0" applyNumberFormat="1" applyFont="1" applyBorder="1" applyAlignment="1">
      <alignment wrapText="1"/>
    </xf>
    <xf numFmtId="3" fontId="5" fillId="0" borderId="15" xfId="43" applyNumberFormat="1" applyFont="1" applyBorder="1" applyAlignment="1">
      <alignment horizontal="right" wrapText="1"/>
    </xf>
    <xf numFmtId="0" fontId="9" fillId="0" borderId="20" xfId="0" applyFont="1" applyFill="1" applyBorder="1" applyAlignment="1"/>
    <xf numFmtId="3" fontId="5" fillId="0" borderId="36" xfId="43" applyNumberFormat="1" applyFont="1" applyBorder="1" applyAlignment="1">
      <alignment wrapText="1"/>
    </xf>
    <xf numFmtId="3" fontId="5" fillId="0" borderId="37" xfId="43" applyNumberFormat="1" applyFont="1" applyBorder="1" applyAlignment="1">
      <alignment wrapText="1"/>
    </xf>
    <xf numFmtId="0" fontId="5" fillId="0" borderId="26" xfId="43" applyFont="1" applyBorder="1" applyAlignment="1">
      <alignment wrapText="1"/>
    </xf>
    <xf numFmtId="3" fontId="5" fillId="0" borderId="38" xfId="0" applyNumberFormat="1" applyFont="1" applyBorder="1" applyAlignment="1">
      <alignment wrapText="1"/>
    </xf>
    <xf numFmtId="3" fontId="5" fillId="0" borderId="13" xfId="0" applyNumberFormat="1" applyFont="1" applyBorder="1" applyAlignment="1">
      <alignment wrapText="1"/>
    </xf>
    <xf numFmtId="3" fontId="5" fillId="0" borderId="62" xfId="43" applyNumberFormat="1" applyFont="1" applyBorder="1" applyAlignment="1">
      <alignment wrapText="1"/>
    </xf>
    <xf numFmtId="3" fontId="5" fillId="0" borderId="51" xfId="0" applyNumberFormat="1" applyFont="1" applyBorder="1" applyAlignment="1">
      <alignment wrapText="1"/>
    </xf>
    <xf numFmtId="3" fontId="5" fillId="0" borderId="51" xfId="43" applyNumberFormat="1" applyFont="1" applyBorder="1" applyAlignment="1">
      <alignment horizontal="right" wrapText="1"/>
    </xf>
    <xf numFmtId="3" fontId="5" fillId="24" borderId="15" xfId="43" applyNumberFormat="1" applyFont="1" applyFill="1" applyBorder="1" applyAlignment="1">
      <alignment wrapText="1"/>
    </xf>
    <xf numFmtId="3" fontId="5" fillId="26" borderId="15" xfId="43" applyNumberFormat="1" applyFont="1" applyFill="1" applyBorder="1" applyAlignment="1">
      <alignment wrapText="1"/>
    </xf>
    <xf numFmtId="3" fontId="4" fillId="26" borderId="15" xfId="43" applyNumberFormat="1" applyFont="1" applyFill="1" applyBorder="1" applyAlignment="1">
      <alignment wrapText="1"/>
    </xf>
    <xf numFmtId="3" fontId="5" fillId="0" borderId="26" xfId="0" applyNumberFormat="1" applyFont="1" applyBorder="1" applyAlignment="1">
      <alignment horizontal="left" wrapText="1"/>
    </xf>
    <xf numFmtId="3" fontId="5" fillId="24" borderId="38" xfId="43" applyNumberFormat="1" applyFont="1" applyFill="1" applyBorder="1" applyAlignment="1">
      <alignment wrapText="1"/>
    </xf>
    <xf numFmtId="3" fontId="5" fillId="26" borderId="38" xfId="43" applyNumberFormat="1" applyFont="1" applyFill="1" applyBorder="1" applyAlignment="1">
      <alignment wrapText="1"/>
    </xf>
    <xf numFmtId="3" fontId="5" fillId="26" borderId="54" xfId="43" applyNumberFormat="1" applyFont="1" applyFill="1" applyBorder="1" applyAlignment="1">
      <alignment wrapText="1"/>
    </xf>
    <xf numFmtId="3" fontId="5" fillId="26" borderId="55" xfId="43" applyNumberFormat="1" applyFont="1" applyFill="1" applyBorder="1" applyAlignment="1">
      <alignment wrapText="1"/>
    </xf>
    <xf numFmtId="3" fontId="5" fillId="24" borderId="51" xfId="43" applyNumberFormat="1" applyFont="1" applyFill="1" applyBorder="1" applyAlignment="1">
      <alignment wrapText="1"/>
    </xf>
    <xf numFmtId="3" fontId="5" fillId="26" borderId="51" xfId="43" applyNumberFormat="1" applyFont="1" applyFill="1" applyBorder="1" applyAlignment="1">
      <alignment wrapText="1"/>
    </xf>
    <xf numFmtId="3" fontId="4" fillId="26" borderId="51" xfId="43" applyNumberFormat="1" applyFont="1" applyFill="1" applyBorder="1" applyAlignment="1">
      <alignment wrapText="1"/>
    </xf>
    <xf numFmtId="3" fontId="5" fillId="26" borderId="53" xfId="43" applyNumberFormat="1" applyFont="1" applyFill="1" applyBorder="1" applyAlignment="1">
      <alignment wrapText="1"/>
    </xf>
    <xf numFmtId="3" fontId="5" fillId="24" borderId="13" xfId="43" applyNumberFormat="1" applyFont="1" applyFill="1" applyBorder="1" applyAlignment="1">
      <alignment wrapText="1"/>
    </xf>
    <xf numFmtId="3" fontId="5" fillId="26" borderId="13" xfId="43" applyNumberFormat="1" applyFont="1" applyFill="1" applyBorder="1" applyAlignment="1">
      <alignment wrapText="1"/>
    </xf>
    <xf numFmtId="3" fontId="5" fillId="0" borderId="20" xfId="0" applyNumberFormat="1" applyFont="1" applyBorder="1" applyAlignment="1">
      <alignment horizontal="left" vertical="center" wrapText="1"/>
    </xf>
    <xf numFmtId="3" fontId="5" fillId="26" borderId="36" xfId="43" applyNumberFormat="1" applyFont="1" applyFill="1" applyBorder="1" applyAlignment="1">
      <alignment wrapText="1"/>
    </xf>
    <xf numFmtId="3" fontId="5" fillId="26" borderId="37" xfId="43" applyNumberFormat="1" applyFont="1" applyFill="1" applyBorder="1" applyAlignment="1">
      <alignment wrapText="1"/>
    </xf>
    <xf numFmtId="0" fontId="9" fillId="0" borderId="26" xfId="0" applyFont="1" applyFill="1" applyBorder="1" applyAlignment="1">
      <alignment vertical="center" wrapText="1"/>
    </xf>
    <xf numFmtId="0" fontId="5" fillId="24" borderId="26" xfId="0" applyFont="1" applyFill="1" applyBorder="1" applyAlignment="1">
      <alignment wrapText="1"/>
    </xf>
    <xf numFmtId="3" fontId="5" fillId="26" borderId="62" xfId="43" applyNumberFormat="1" applyFont="1" applyFill="1" applyBorder="1" applyAlignment="1">
      <alignment wrapText="1"/>
    </xf>
    <xf numFmtId="0" fontId="5" fillId="0" borderId="10" xfId="43" applyFont="1" applyBorder="1" applyAlignment="1">
      <alignment horizontal="center"/>
    </xf>
    <xf numFmtId="0" fontId="5" fillId="0" borderId="0" xfId="43" applyFont="1" applyFill="1" applyAlignment="1">
      <alignment horizontal="center"/>
    </xf>
    <xf numFmtId="0" fontId="5" fillId="0" borderId="62" xfId="42" applyFont="1" applyBorder="1" applyAlignment="1">
      <alignment horizontal="center" vertical="center" wrapText="1"/>
    </xf>
    <xf numFmtId="0" fontId="5" fillId="0" borderId="36" xfId="42" applyFont="1" applyBorder="1" applyAlignment="1">
      <alignment horizontal="center" vertical="center" wrapText="1"/>
    </xf>
    <xf numFmtId="0" fontId="5" fillId="0" borderId="37" xfId="42" applyFont="1" applyBorder="1" applyAlignment="1">
      <alignment horizontal="center" vertical="center" wrapText="1"/>
    </xf>
    <xf numFmtId="3" fontId="5" fillId="0" borderId="36" xfId="40" applyNumberFormat="1" applyFont="1" applyBorder="1" applyAlignment="1">
      <alignment horizontal="center" vertical="center" wrapText="1"/>
    </xf>
    <xf numFmtId="3" fontId="5" fillId="0" borderId="37" xfId="40" applyNumberFormat="1" applyFont="1" applyBorder="1" applyAlignment="1">
      <alignment horizontal="center" vertical="center" wrapText="1"/>
    </xf>
    <xf numFmtId="0" fontId="5" fillId="0" borderId="11" xfId="43" applyFont="1" applyBorder="1" applyAlignment="1">
      <alignment horizontal="center"/>
    </xf>
    <xf numFmtId="0" fontId="6" fillId="0" borderId="0" xfId="43" applyFont="1" applyFill="1" applyAlignment="1">
      <alignment horizontal="center" vertical="center"/>
    </xf>
    <xf numFmtId="0" fontId="5" fillId="0" borderId="17" xfId="43" applyFont="1" applyBorder="1" applyAlignment="1">
      <alignment horizontal="center"/>
    </xf>
    <xf numFmtId="0" fontId="5" fillId="0" borderId="18" xfId="43" applyFont="1" applyBorder="1" applyAlignment="1">
      <alignment horizontal="center"/>
    </xf>
    <xf numFmtId="0" fontId="5" fillId="0" borderId="16" xfId="43" applyFont="1" applyBorder="1" applyAlignment="1">
      <alignment horizontal="center"/>
    </xf>
    <xf numFmtId="3" fontId="5" fillId="0" borderId="15" xfId="40" applyNumberFormat="1" applyFont="1" applyBorder="1" applyAlignment="1">
      <alignment horizontal="center" vertical="center" wrapText="1"/>
    </xf>
    <xf numFmtId="3" fontId="5" fillId="0" borderId="10" xfId="40" applyNumberFormat="1" applyFont="1" applyBorder="1" applyAlignment="1">
      <alignment horizontal="center" vertical="center" wrapText="1"/>
    </xf>
    <xf numFmtId="3" fontId="5" fillId="0" borderId="13" xfId="40" applyNumberFormat="1" applyFont="1" applyBorder="1" applyAlignment="1">
      <alignment horizontal="center" vertical="center" wrapText="1"/>
    </xf>
    <xf numFmtId="0" fontId="5" fillId="0" borderId="18" xfId="42" applyFont="1" applyBorder="1" applyAlignment="1">
      <alignment horizontal="center" vertical="center" wrapText="1"/>
    </xf>
    <xf numFmtId="0" fontId="5" fillId="0" borderId="44" xfId="42" applyFont="1" applyBorder="1" applyAlignment="1">
      <alignment horizontal="center" vertical="center" wrapText="1"/>
    </xf>
    <xf numFmtId="0" fontId="5" fillId="0" borderId="16" xfId="42" applyFont="1" applyBorder="1" applyAlignment="1">
      <alignment horizontal="center" vertical="center" wrapText="1"/>
    </xf>
    <xf numFmtId="0" fontId="5" fillId="0" borderId="61" xfId="42" applyFont="1" applyBorder="1" applyAlignment="1">
      <alignment horizontal="center" vertical="center" wrapText="1"/>
    </xf>
    <xf numFmtId="3" fontId="5" fillId="0" borderId="62" xfId="4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56" xfId="42" applyFont="1" applyBorder="1" applyAlignment="1">
      <alignment horizontal="center" vertical="center" wrapText="1"/>
    </xf>
    <xf numFmtId="0" fontId="5" fillId="0" borderId="57" xfId="42" applyFont="1" applyBorder="1" applyAlignment="1">
      <alignment horizontal="center" vertical="center" wrapText="1"/>
    </xf>
    <xf numFmtId="0" fontId="5" fillId="0" borderId="58" xfId="42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3" fontId="5" fillId="0" borderId="17" xfId="0" applyNumberFormat="1" applyFont="1" applyBorder="1" applyAlignment="1">
      <alignment horizontal="center" vertical="center" wrapText="1"/>
    </xf>
    <xf numFmtId="3" fontId="5" fillId="0" borderId="60" xfId="0" applyNumberFormat="1" applyFont="1" applyBorder="1" applyAlignment="1">
      <alignment horizontal="center" vertical="center" wrapText="1"/>
    </xf>
    <xf numFmtId="3" fontId="5" fillId="0" borderId="20" xfId="40" applyNumberFormat="1" applyFont="1" applyBorder="1" applyAlignment="1">
      <alignment horizontal="center" vertical="center" wrapText="1"/>
    </xf>
    <xf numFmtId="3" fontId="5" fillId="0" borderId="22" xfId="40" applyNumberFormat="1" applyFont="1" applyBorder="1" applyAlignment="1">
      <alignment horizontal="center" vertical="center" wrapText="1"/>
    </xf>
    <xf numFmtId="3" fontId="5" fillId="0" borderId="52" xfId="40" applyNumberFormat="1" applyFont="1" applyBorder="1" applyAlignment="1">
      <alignment horizontal="center" vertical="center" wrapText="1"/>
    </xf>
    <xf numFmtId="3" fontId="5" fillId="0" borderId="17" xfId="40" applyNumberFormat="1" applyFont="1" applyBorder="1" applyAlignment="1">
      <alignment horizontal="center" vertical="center" wrapText="1"/>
    </xf>
    <xf numFmtId="3" fontId="5" fillId="0" borderId="18" xfId="40" applyNumberFormat="1" applyFont="1" applyBorder="1" applyAlignment="1">
      <alignment horizontal="center" vertical="center" wrapText="1"/>
    </xf>
    <xf numFmtId="3" fontId="5" fillId="0" borderId="16" xfId="40" applyNumberFormat="1" applyFont="1" applyBorder="1" applyAlignment="1">
      <alignment horizontal="center" vertical="center" wrapText="1"/>
    </xf>
    <xf numFmtId="0" fontId="32" fillId="0" borderId="56" xfId="42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6" fillId="0" borderId="0" xfId="44" applyFont="1" applyAlignment="1">
      <alignment horizontal="center"/>
    </xf>
    <xf numFmtId="0" fontId="5" fillId="0" borderId="0" xfId="41" applyFont="1" applyFill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4" fillId="0" borderId="20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39" xfId="0" applyFont="1" applyBorder="1" applyAlignment="1">
      <alignment horizontal="left"/>
    </xf>
    <xf numFmtId="0" fontId="4" fillId="0" borderId="40" xfId="0" applyFont="1" applyBorder="1" applyAlignment="1">
      <alignment horizontal="left"/>
    </xf>
    <xf numFmtId="0" fontId="5" fillId="0" borderId="31" xfId="0" applyFont="1" applyBorder="1" applyAlignment="1">
      <alignment horizontal="center"/>
    </xf>
  </cellXfs>
  <cellStyles count="50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Ezres 2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Neutral" xfId="37" xr:uid="{00000000-0005-0000-0000-000024000000}"/>
    <cellStyle name="Normál" xfId="0" builtinId="0"/>
    <cellStyle name="Normál 2" xfId="38" xr:uid="{00000000-0005-0000-0000-000026000000}"/>
    <cellStyle name="Normál 2 2" xfId="39" xr:uid="{00000000-0005-0000-0000-000027000000}"/>
    <cellStyle name="Normál_1-22.ktgv.táblák" xfId="40" xr:uid="{00000000-0005-0000-0000-000028000000}"/>
    <cellStyle name="Normál_17. garancia, kez.váll." xfId="41" xr:uid="{00000000-0005-0000-0000-000029000000}"/>
    <cellStyle name="Normál_2010Költségvetés" xfId="42" xr:uid="{00000000-0005-0000-0000-00002A000000}"/>
    <cellStyle name="Normál_3 évi mérleg" xfId="43" xr:uid="{00000000-0005-0000-0000-00002B000000}"/>
    <cellStyle name="Normál_adatlap" xfId="44" xr:uid="{00000000-0005-0000-0000-00002C000000}"/>
    <cellStyle name="Note" xfId="45" xr:uid="{00000000-0005-0000-0000-00002D000000}"/>
    <cellStyle name="Output" xfId="46" xr:uid="{00000000-0005-0000-0000-00002E000000}"/>
    <cellStyle name="Title" xfId="47" xr:uid="{00000000-0005-0000-0000-00002F000000}"/>
    <cellStyle name="Total" xfId="48" xr:uid="{00000000-0005-0000-0000-000030000000}"/>
    <cellStyle name="Warning Text" xfId="49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2"/>
  <dimension ref="A1:AN158"/>
  <sheetViews>
    <sheetView zoomScaleNormal="100" workbookViewId="0">
      <selection activeCell="E25" sqref="E25"/>
    </sheetView>
  </sheetViews>
  <sheetFormatPr defaultColWidth="8" defaultRowHeight="15.75" x14ac:dyDescent="0.25"/>
  <cols>
    <col min="1" max="1" width="48.140625" style="14" customWidth="1"/>
    <col min="2" max="2" width="11.28515625" style="16" bestFit="1" customWidth="1"/>
    <col min="3" max="3" width="7.85546875" style="16" customWidth="1"/>
    <col min="4" max="4" width="8" style="16" customWidth="1"/>
    <col min="5" max="5" width="11.42578125" style="16" customWidth="1"/>
    <col min="6" max="6" width="12" style="16" bestFit="1" customWidth="1"/>
    <col min="7" max="7" width="9" style="16" customWidth="1"/>
    <col min="8" max="8" width="12" style="16" bestFit="1" customWidth="1"/>
    <col min="9" max="9" width="11" style="16" customWidth="1"/>
    <col min="10" max="13" width="10.28515625" style="16" hidden="1" customWidth="1"/>
    <col min="14" max="14" width="12.28515625" style="16" customWidth="1"/>
    <col min="15" max="15" width="9" style="16" customWidth="1"/>
    <col min="16" max="16" width="8.7109375" style="16" customWidth="1"/>
    <col min="17" max="17" width="12.85546875" style="16" customWidth="1"/>
    <col min="18" max="18" width="8.28515625" style="16" customWidth="1"/>
    <col min="19" max="19" width="37" style="14" customWidth="1"/>
    <col min="20" max="20" width="14" style="23" customWidth="1"/>
    <col min="21" max="22" width="8.7109375" style="14" customWidth="1"/>
    <col min="23" max="23" width="12" style="14" customWidth="1"/>
    <col min="24" max="27" width="10.5703125" style="14" hidden="1" customWidth="1"/>
    <col min="28" max="28" width="9.140625" style="14" hidden="1" customWidth="1"/>
    <col min="29" max="29" width="6.42578125" style="14" hidden="1" customWidth="1"/>
    <col min="30" max="30" width="0.140625" style="14" customWidth="1"/>
    <col min="31" max="31" width="0.140625" style="14" hidden="1" customWidth="1"/>
    <col min="32" max="32" width="11.28515625" style="14" bestFit="1" customWidth="1"/>
    <col min="33" max="34" width="8" style="14"/>
    <col min="35" max="35" width="13" style="14" customWidth="1"/>
    <col min="36" max="36" width="11.28515625" style="14" bestFit="1" customWidth="1"/>
    <col min="37" max="38" width="8" style="14"/>
    <col min="39" max="39" width="12.140625" style="14" customWidth="1"/>
    <col min="40" max="40" width="9.28515625" style="16" bestFit="1" customWidth="1"/>
    <col min="41" max="16384" width="8" style="14"/>
  </cols>
  <sheetData>
    <row r="1" spans="1:40" x14ac:dyDescent="0.25">
      <c r="A1" s="304" t="s">
        <v>804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 t="s">
        <v>804</v>
      </c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4"/>
      <c r="AI1" s="304"/>
      <c r="AJ1" s="304"/>
      <c r="AK1" s="304"/>
      <c r="AL1" s="304"/>
      <c r="AM1" s="304"/>
      <c r="AN1" s="304"/>
    </row>
    <row r="2" spans="1:40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N2" s="60"/>
    </row>
    <row r="3" spans="1:40" ht="15" customHeight="1" x14ac:dyDescent="0.25">
      <c r="A3" s="297" t="s">
        <v>102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 t="s">
        <v>102</v>
      </c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</row>
    <row r="4" spans="1:40" x14ac:dyDescent="0.25">
      <c r="A4" s="297" t="s">
        <v>803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 t="s">
        <v>803</v>
      </c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</row>
    <row r="5" spans="1:40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N5" s="12"/>
    </row>
    <row r="6" spans="1:40" ht="13.5" customHeight="1" x14ac:dyDescent="0.25">
      <c r="Q6" s="4" t="s">
        <v>302</v>
      </c>
      <c r="R6" s="4"/>
      <c r="S6" s="17"/>
      <c r="T6" s="4"/>
      <c r="U6" s="18"/>
      <c r="W6" s="4"/>
      <c r="X6" s="4"/>
      <c r="Y6" s="4"/>
      <c r="Z6" s="4"/>
      <c r="AA6" s="4"/>
      <c r="AI6" s="4"/>
      <c r="AM6" s="4" t="s">
        <v>303</v>
      </c>
      <c r="AN6" s="4"/>
    </row>
    <row r="7" spans="1:40" x14ac:dyDescent="0.25">
      <c r="A7" s="296" t="s">
        <v>5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 t="s">
        <v>2</v>
      </c>
      <c r="T7" s="296"/>
      <c r="U7" s="296"/>
      <c r="V7" s="296"/>
      <c r="W7" s="296"/>
      <c r="X7" s="296"/>
      <c r="Y7" s="296"/>
      <c r="Z7" s="296"/>
      <c r="AA7" s="296"/>
      <c r="AB7" s="296"/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</row>
    <row r="8" spans="1:40" ht="16.5" thickBot="1" x14ac:dyDescent="0.3">
      <c r="A8" s="303" t="s">
        <v>6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85" t="s">
        <v>300</v>
      </c>
      <c r="S8" s="305" t="s">
        <v>6</v>
      </c>
      <c r="T8" s="306"/>
      <c r="U8" s="306"/>
      <c r="V8" s="306"/>
      <c r="W8" s="306"/>
      <c r="X8" s="306"/>
      <c r="Y8" s="306"/>
      <c r="Z8" s="306"/>
      <c r="AA8" s="306"/>
      <c r="AB8" s="306"/>
      <c r="AC8" s="306"/>
      <c r="AD8" s="306"/>
      <c r="AE8" s="306"/>
      <c r="AF8" s="306"/>
      <c r="AG8" s="306"/>
      <c r="AH8" s="306"/>
      <c r="AI8" s="306"/>
      <c r="AJ8" s="306"/>
      <c r="AK8" s="306"/>
      <c r="AL8" s="306"/>
      <c r="AM8" s="307"/>
      <c r="AN8" s="85" t="s">
        <v>300</v>
      </c>
    </row>
    <row r="9" spans="1:40" s="26" customFormat="1" ht="15.75" customHeight="1" x14ac:dyDescent="0.2">
      <c r="A9" s="256" t="s">
        <v>3</v>
      </c>
      <c r="B9" s="301" t="s">
        <v>8</v>
      </c>
      <c r="C9" s="301"/>
      <c r="D9" s="301"/>
      <c r="E9" s="302"/>
      <c r="F9" s="315" t="s">
        <v>109</v>
      </c>
      <c r="G9" s="301"/>
      <c r="H9" s="301"/>
      <c r="I9" s="302"/>
      <c r="J9" s="308" t="s">
        <v>107</v>
      </c>
      <c r="K9" s="309"/>
      <c r="L9" s="309"/>
      <c r="M9" s="310"/>
      <c r="N9" s="298" t="s">
        <v>110</v>
      </c>
      <c r="O9" s="299"/>
      <c r="P9" s="299"/>
      <c r="Q9" s="300"/>
      <c r="R9" s="311" t="s">
        <v>301</v>
      </c>
      <c r="S9" s="256" t="s">
        <v>3</v>
      </c>
      <c r="T9" s="301" t="s">
        <v>8</v>
      </c>
      <c r="U9" s="301"/>
      <c r="V9" s="301"/>
      <c r="W9" s="302"/>
      <c r="X9" s="308" t="s">
        <v>108</v>
      </c>
      <c r="Y9" s="309"/>
      <c r="Z9" s="309"/>
      <c r="AA9" s="309"/>
      <c r="AB9" s="309" t="s">
        <v>107</v>
      </c>
      <c r="AC9" s="309"/>
      <c r="AD9" s="309"/>
      <c r="AE9" s="310"/>
      <c r="AF9" s="298" t="s">
        <v>111</v>
      </c>
      <c r="AG9" s="299"/>
      <c r="AH9" s="299"/>
      <c r="AI9" s="300"/>
      <c r="AJ9" s="298" t="s">
        <v>110</v>
      </c>
      <c r="AK9" s="299"/>
      <c r="AL9" s="299"/>
      <c r="AM9" s="300"/>
      <c r="AN9" s="313" t="s">
        <v>301</v>
      </c>
    </row>
    <row r="10" spans="1:40" s="26" customFormat="1" ht="126" x14ac:dyDescent="0.2">
      <c r="A10" s="257" t="s">
        <v>12</v>
      </c>
      <c r="B10" s="237" t="s">
        <v>9</v>
      </c>
      <c r="C10" s="238" t="s">
        <v>10</v>
      </c>
      <c r="D10" s="38" t="s">
        <v>11</v>
      </c>
      <c r="E10" s="176" t="s">
        <v>4</v>
      </c>
      <c r="F10" s="248" t="s">
        <v>9</v>
      </c>
      <c r="G10" s="238" t="s">
        <v>10</v>
      </c>
      <c r="H10" s="38" t="s">
        <v>11</v>
      </c>
      <c r="I10" s="176" t="s">
        <v>4</v>
      </c>
      <c r="J10" s="244" t="s">
        <v>9</v>
      </c>
      <c r="K10" s="35" t="s">
        <v>10</v>
      </c>
      <c r="L10" s="38" t="s">
        <v>11</v>
      </c>
      <c r="M10" s="241" t="s">
        <v>4</v>
      </c>
      <c r="N10" s="248" t="s">
        <v>9</v>
      </c>
      <c r="O10" s="238" t="s">
        <v>10</v>
      </c>
      <c r="P10" s="38" t="s">
        <v>11</v>
      </c>
      <c r="Q10" s="176" t="s">
        <v>4</v>
      </c>
      <c r="R10" s="312"/>
      <c r="S10" s="257" t="s">
        <v>12</v>
      </c>
      <c r="T10" s="237" t="s">
        <v>9</v>
      </c>
      <c r="U10" s="238" t="s">
        <v>10</v>
      </c>
      <c r="V10" s="38" t="s">
        <v>11</v>
      </c>
      <c r="W10" s="176" t="s">
        <v>4</v>
      </c>
      <c r="X10" s="244" t="s">
        <v>9</v>
      </c>
      <c r="Y10" s="35" t="s">
        <v>10</v>
      </c>
      <c r="Z10" s="38" t="s">
        <v>11</v>
      </c>
      <c r="AA10" s="38" t="s">
        <v>4</v>
      </c>
      <c r="AB10" s="25" t="s">
        <v>9</v>
      </c>
      <c r="AC10" s="35" t="s">
        <v>10</v>
      </c>
      <c r="AD10" s="38" t="s">
        <v>11</v>
      </c>
      <c r="AE10" s="241" t="s">
        <v>4</v>
      </c>
      <c r="AF10" s="248" t="s">
        <v>9</v>
      </c>
      <c r="AG10" s="238" t="s">
        <v>10</v>
      </c>
      <c r="AH10" s="38" t="s">
        <v>11</v>
      </c>
      <c r="AI10" s="176" t="s">
        <v>4</v>
      </c>
      <c r="AJ10" s="248" t="s">
        <v>9</v>
      </c>
      <c r="AK10" s="238" t="s">
        <v>10</v>
      </c>
      <c r="AL10" s="38" t="s">
        <v>11</v>
      </c>
      <c r="AM10" s="176" t="s">
        <v>4</v>
      </c>
      <c r="AN10" s="314"/>
    </row>
    <row r="11" spans="1:40" s="20" customFormat="1" ht="15.75" customHeight="1" x14ac:dyDescent="0.25">
      <c r="A11" s="279" t="s">
        <v>31</v>
      </c>
      <c r="B11" s="239">
        <f>'3'!B9</f>
        <v>0</v>
      </c>
      <c r="C11" s="239">
        <f>'3'!C9</f>
        <v>0</v>
      </c>
      <c r="D11" s="239">
        <f>'3'!D9</f>
        <v>0</v>
      </c>
      <c r="E11" s="280">
        <f>'3'!E9</f>
        <v>0</v>
      </c>
      <c r="F11" s="284">
        <f>'3'!F9</f>
        <v>0</v>
      </c>
      <c r="G11" s="239">
        <f>'3'!G9</f>
        <v>0</v>
      </c>
      <c r="H11" s="239">
        <f>'3'!H9</f>
        <v>0</v>
      </c>
      <c r="I11" s="280">
        <f>'3'!I9</f>
        <v>0</v>
      </c>
      <c r="J11" s="276">
        <f>'3'!J9</f>
        <v>0</v>
      </c>
      <c r="K11" s="239">
        <f>'3'!K9</f>
        <v>0</v>
      </c>
      <c r="L11" s="239">
        <f>'3'!L9</f>
        <v>0</v>
      </c>
      <c r="M11" s="288">
        <f>'3'!M9</f>
        <v>0</v>
      </c>
      <c r="N11" s="284">
        <f>'3'!N9</f>
        <v>0</v>
      </c>
      <c r="O11" s="239">
        <f>'3'!O9</f>
        <v>0</v>
      </c>
      <c r="P11" s="239">
        <f>'3'!P9</f>
        <v>0</v>
      </c>
      <c r="Q11" s="280">
        <f>'3'!Q9</f>
        <v>0</v>
      </c>
      <c r="R11" s="254">
        <v>0</v>
      </c>
      <c r="S11" s="258" t="s">
        <v>89</v>
      </c>
      <c r="T11" s="19">
        <f>'4'!B9</f>
        <v>0</v>
      </c>
      <c r="U11" s="19">
        <f>'4'!C9</f>
        <v>0</v>
      </c>
      <c r="V11" s="19">
        <f>'4'!D9</f>
        <v>0</v>
      </c>
      <c r="W11" s="250">
        <f>'4'!E9</f>
        <v>0</v>
      </c>
      <c r="X11" s="245">
        <f>'4'!F9</f>
        <v>0</v>
      </c>
      <c r="Y11" s="19">
        <f>'4'!G9</f>
        <v>0</v>
      </c>
      <c r="Z11" s="19">
        <f>'4'!H9</f>
        <v>0</v>
      </c>
      <c r="AA11" s="19">
        <f>'4'!I9</f>
        <v>0</v>
      </c>
      <c r="AB11" s="19">
        <f>'4'!J9</f>
        <v>0</v>
      </c>
      <c r="AC11" s="19">
        <f>'4'!K9</f>
        <v>0</v>
      </c>
      <c r="AD11" s="19">
        <f>'4'!L9</f>
        <v>0</v>
      </c>
      <c r="AE11" s="242">
        <f>'4'!M9</f>
        <v>0</v>
      </c>
      <c r="AF11" s="249">
        <f>'4'!N9</f>
        <v>0</v>
      </c>
      <c r="AG11" s="19">
        <f>'4'!O9</f>
        <v>0</v>
      </c>
      <c r="AH11" s="19">
        <f>'4'!P9</f>
        <v>0</v>
      </c>
      <c r="AI11" s="250">
        <f>'4'!Q9</f>
        <v>0</v>
      </c>
      <c r="AJ11" s="249">
        <f>'4'!R9</f>
        <v>0</v>
      </c>
      <c r="AK11" s="19">
        <f>'4'!S9</f>
        <v>0</v>
      </c>
      <c r="AL11" s="19">
        <f>'4'!T9</f>
        <v>0</v>
      </c>
      <c r="AM11" s="250">
        <f>'4'!U9</f>
        <v>0</v>
      </c>
      <c r="AN11" s="230">
        <v>0</v>
      </c>
    </row>
    <row r="12" spans="1:40" s="20" customFormat="1" ht="31.5" x14ac:dyDescent="0.25">
      <c r="A12" s="279" t="s">
        <v>58</v>
      </c>
      <c r="B12" s="161">
        <f>'3'!B13</f>
        <v>26400000</v>
      </c>
      <c r="C12" s="161">
        <f>'3'!C13</f>
        <v>0</v>
      </c>
      <c r="D12" s="161">
        <f>'3'!D13</f>
        <v>0</v>
      </c>
      <c r="E12" s="281">
        <f>'3'!E13</f>
        <v>26400000</v>
      </c>
      <c r="F12" s="285">
        <f>'3'!F13</f>
        <v>26649216</v>
      </c>
      <c r="G12" s="161">
        <f>'3'!G13</f>
        <v>0</v>
      </c>
      <c r="H12" s="161">
        <f>'3'!H13</f>
        <v>0</v>
      </c>
      <c r="I12" s="281">
        <f>'3'!I13</f>
        <v>26649216</v>
      </c>
      <c r="J12" s="277">
        <f>'3'!J13</f>
        <v>26649216</v>
      </c>
      <c r="K12" s="161">
        <f>'3'!K13</f>
        <v>0</v>
      </c>
      <c r="L12" s="161">
        <f>'3'!L13</f>
        <v>0</v>
      </c>
      <c r="M12" s="289">
        <f>'3'!M13</f>
        <v>26649216</v>
      </c>
      <c r="N12" s="285">
        <f>'3'!F13</f>
        <v>26649216</v>
      </c>
      <c r="O12" s="161">
        <f>'3'!G13</f>
        <v>0</v>
      </c>
      <c r="P12" s="161">
        <f>'3'!H13</f>
        <v>0</v>
      </c>
      <c r="Q12" s="281">
        <f>'3'!I13</f>
        <v>26649216</v>
      </c>
      <c r="R12" s="255">
        <f>Q12/I12*100</f>
        <v>100</v>
      </c>
      <c r="S12" s="258" t="s">
        <v>70</v>
      </c>
      <c r="T12" s="19">
        <f>'4'!B10</f>
        <v>0</v>
      </c>
      <c r="U12" s="19">
        <f>'4'!C10</f>
        <v>0</v>
      </c>
      <c r="V12" s="19">
        <f>'4'!D10</f>
        <v>0</v>
      </c>
      <c r="W12" s="250">
        <f>'4'!E10</f>
        <v>0</v>
      </c>
      <c r="X12" s="245">
        <f>'4'!F10</f>
        <v>0</v>
      </c>
      <c r="Y12" s="19">
        <f>'4'!G10</f>
        <v>0</v>
      </c>
      <c r="Z12" s="19">
        <f>'4'!H10</f>
        <v>0</v>
      </c>
      <c r="AA12" s="19">
        <f>'4'!I10</f>
        <v>0</v>
      </c>
      <c r="AB12" s="19">
        <f>'4'!J10</f>
        <v>0</v>
      </c>
      <c r="AC12" s="19">
        <f>'4'!K10</f>
        <v>0</v>
      </c>
      <c r="AD12" s="19">
        <f>'4'!L10</f>
        <v>0</v>
      </c>
      <c r="AE12" s="242">
        <f>'4'!M10</f>
        <v>0</v>
      </c>
      <c r="AF12" s="249">
        <f>'4'!N10</f>
        <v>0</v>
      </c>
      <c r="AG12" s="19">
        <f>'4'!O10</f>
        <v>0</v>
      </c>
      <c r="AH12" s="19">
        <f>'4'!P10</f>
        <v>0</v>
      </c>
      <c r="AI12" s="250">
        <f>'4'!Q10</f>
        <v>0</v>
      </c>
      <c r="AJ12" s="249">
        <f>'4'!R10</f>
        <v>0</v>
      </c>
      <c r="AK12" s="19">
        <f>'4'!S10</f>
        <v>0</v>
      </c>
      <c r="AL12" s="19">
        <f>'4'!T10</f>
        <v>0</v>
      </c>
      <c r="AM12" s="250">
        <f>'4'!U10</f>
        <v>0</v>
      </c>
      <c r="AN12" s="230">
        <v>0</v>
      </c>
    </row>
    <row r="13" spans="1:40" s="20" customFormat="1" x14ac:dyDescent="0.25">
      <c r="A13" s="258" t="s">
        <v>59</v>
      </c>
      <c r="B13" s="161">
        <f>'3'!B16</f>
        <v>0</v>
      </c>
      <c r="C13" s="161">
        <f>'3'!C16</f>
        <v>0</v>
      </c>
      <c r="D13" s="161">
        <f>'3'!D16</f>
        <v>0</v>
      </c>
      <c r="E13" s="281">
        <f>'3'!E16</f>
        <v>0</v>
      </c>
      <c r="F13" s="285">
        <f>'3'!F16</f>
        <v>0</v>
      </c>
      <c r="G13" s="161">
        <f>'3'!G16</f>
        <v>0</v>
      </c>
      <c r="H13" s="161">
        <f>'3'!H16</f>
        <v>0</v>
      </c>
      <c r="I13" s="281">
        <f>'3'!I16</f>
        <v>0</v>
      </c>
      <c r="J13" s="277">
        <f>'3'!J16</f>
        <v>0</v>
      </c>
      <c r="K13" s="161">
        <f>'3'!K16</f>
        <v>0</v>
      </c>
      <c r="L13" s="161">
        <f>'3'!L16</f>
        <v>0</v>
      </c>
      <c r="M13" s="289">
        <f>'3'!M16</f>
        <v>0</v>
      </c>
      <c r="N13" s="285">
        <f>'3'!N16</f>
        <v>0</v>
      </c>
      <c r="O13" s="161">
        <f>'3'!O16</f>
        <v>0</v>
      </c>
      <c r="P13" s="161">
        <f>'3'!P16</f>
        <v>0</v>
      </c>
      <c r="Q13" s="281">
        <f>'3'!Q16</f>
        <v>0</v>
      </c>
      <c r="R13" s="255">
        <v>0</v>
      </c>
      <c r="S13" s="258" t="s">
        <v>71</v>
      </c>
      <c r="T13" s="19">
        <f>'4'!B13</f>
        <v>26400000</v>
      </c>
      <c r="U13" s="19">
        <f>'4'!C13</f>
        <v>0</v>
      </c>
      <c r="V13" s="19">
        <f>'4'!D13</f>
        <v>0</v>
      </c>
      <c r="W13" s="250">
        <f>'4'!E13</f>
        <v>26400000</v>
      </c>
      <c r="X13" s="245">
        <f>'4'!F13</f>
        <v>0</v>
      </c>
      <c r="Y13" s="19">
        <f>'4'!G13</f>
        <v>28436130</v>
      </c>
      <c r="Z13" s="19">
        <f>'4'!H13</f>
        <v>0</v>
      </c>
      <c r="AA13" s="19">
        <f>'4'!I13</f>
        <v>0</v>
      </c>
      <c r="AB13" s="19">
        <f>'4'!J13</f>
        <v>28436130</v>
      </c>
      <c r="AC13" s="19">
        <f>'4'!K13</f>
        <v>25479007</v>
      </c>
      <c r="AD13" s="19">
        <f>'4'!L13</f>
        <v>0</v>
      </c>
      <c r="AE13" s="242">
        <f>'4'!M13</f>
        <v>0</v>
      </c>
      <c r="AF13" s="249">
        <f>'4'!G13</f>
        <v>28436130</v>
      </c>
      <c r="AG13" s="19">
        <f>'4'!H13</f>
        <v>0</v>
      </c>
      <c r="AH13" s="19">
        <f>'4'!I13</f>
        <v>0</v>
      </c>
      <c r="AI13" s="250">
        <f>'4'!J13</f>
        <v>28436130</v>
      </c>
      <c r="AJ13" s="249">
        <f>'4'!K13</f>
        <v>25479007</v>
      </c>
      <c r="AK13" s="19">
        <f>'4'!L13</f>
        <v>0</v>
      </c>
      <c r="AL13" s="19">
        <f>'4'!M13</f>
        <v>0</v>
      </c>
      <c r="AM13" s="250">
        <f>'4'!N13</f>
        <v>25479007</v>
      </c>
      <c r="AN13" s="230">
        <f>AM13/AI13*100</f>
        <v>89.600824725446117</v>
      </c>
    </row>
    <row r="14" spans="1:40" s="20" customFormat="1" x14ac:dyDescent="0.25">
      <c r="A14" s="258" t="s">
        <v>60</v>
      </c>
      <c r="B14" s="161">
        <f>'3'!B17</f>
        <v>0</v>
      </c>
      <c r="C14" s="161">
        <f>'3'!C17</f>
        <v>0</v>
      </c>
      <c r="D14" s="161">
        <f>'3'!D17</f>
        <v>0</v>
      </c>
      <c r="E14" s="281">
        <f>'3'!E17</f>
        <v>0</v>
      </c>
      <c r="F14" s="285">
        <f>'3'!F17</f>
        <v>0</v>
      </c>
      <c r="G14" s="161">
        <f>'3'!G17</f>
        <v>0</v>
      </c>
      <c r="H14" s="161">
        <f>'3'!H17</f>
        <v>0</v>
      </c>
      <c r="I14" s="281">
        <f>'3'!I17</f>
        <v>0</v>
      </c>
      <c r="J14" s="277">
        <f>'3'!J17</f>
        <v>0</v>
      </c>
      <c r="K14" s="161">
        <f>'3'!K17</f>
        <v>0</v>
      </c>
      <c r="L14" s="161">
        <f>'3'!L17</f>
        <v>0</v>
      </c>
      <c r="M14" s="289">
        <f>'3'!M17</f>
        <v>0</v>
      </c>
      <c r="N14" s="285">
        <f>'3'!N17</f>
        <v>0</v>
      </c>
      <c r="O14" s="161">
        <f>'3'!O17</f>
        <v>0</v>
      </c>
      <c r="P14" s="161">
        <f>'3'!P17</f>
        <v>0</v>
      </c>
      <c r="Q14" s="281">
        <f>'3'!Q17</f>
        <v>0</v>
      </c>
      <c r="R14" s="255">
        <v>0</v>
      </c>
      <c r="S14" s="259" t="s">
        <v>72</v>
      </c>
      <c r="T14" s="19">
        <f>'4'!B14</f>
        <v>0</v>
      </c>
      <c r="U14" s="19">
        <f>'4'!C14</f>
        <v>0</v>
      </c>
      <c r="V14" s="19">
        <f>'4'!D14</f>
        <v>0</v>
      </c>
      <c r="W14" s="250">
        <f>'4'!E14</f>
        <v>0</v>
      </c>
      <c r="X14" s="245">
        <f>'4'!F14</f>
        <v>0</v>
      </c>
      <c r="Y14" s="19">
        <f>'4'!G14</f>
        <v>0</v>
      </c>
      <c r="Z14" s="19">
        <f>'4'!H14</f>
        <v>0</v>
      </c>
      <c r="AA14" s="19">
        <f>'4'!I14</f>
        <v>0</v>
      </c>
      <c r="AB14" s="19">
        <f>'4'!J14</f>
        <v>0</v>
      </c>
      <c r="AC14" s="19">
        <f>'4'!K14</f>
        <v>0</v>
      </c>
      <c r="AD14" s="19">
        <f>'4'!L14</f>
        <v>0</v>
      </c>
      <c r="AE14" s="242">
        <f>'4'!M14</f>
        <v>0</v>
      </c>
      <c r="AF14" s="249">
        <f>'4'!N14</f>
        <v>0</v>
      </c>
      <c r="AG14" s="19">
        <f>'4'!O14</f>
        <v>0</v>
      </c>
      <c r="AH14" s="19">
        <f>'4'!P14</f>
        <v>0</v>
      </c>
      <c r="AI14" s="250">
        <f>'4'!Q14</f>
        <v>0</v>
      </c>
      <c r="AJ14" s="249">
        <f>'4'!R14</f>
        <v>0</v>
      </c>
      <c r="AK14" s="19">
        <f>'4'!S14</f>
        <v>0</v>
      </c>
      <c r="AL14" s="19">
        <f>'4'!T14</f>
        <v>0</v>
      </c>
      <c r="AM14" s="250">
        <f>'4'!U14</f>
        <v>0</v>
      </c>
      <c r="AN14" s="230">
        <v>0</v>
      </c>
    </row>
    <row r="15" spans="1:40" s="20" customFormat="1" x14ac:dyDescent="0.25">
      <c r="A15" s="259" t="s">
        <v>61</v>
      </c>
      <c r="B15" s="161">
        <f>'3'!B19</f>
        <v>0</v>
      </c>
      <c r="C15" s="161">
        <f>'3'!C19</f>
        <v>0</v>
      </c>
      <c r="D15" s="161">
        <f>'3'!D19</f>
        <v>0</v>
      </c>
      <c r="E15" s="281">
        <f>'3'!E19</f>
        <v>0</v>
      </c>
      <c r="F15" s="285">
        <f>'3'!F19</f>
        <v>49</v>
      </c>
      <c r="G15" s="161">
        <f>'3'!G19</f>
        <v>0</v>
      </c>
      <c r="H15" s="161">
        <f>'3'!H19</f>
        <v>0</v>
      </c>
      <c r="I15" s="281">
        <f>'3'!I19</f>
        <v>49</v>
      </c>
      <c r="J15" s="277">
        <f>'3'!J19</f>
        <v>49</v>
      </c>
      <c r="K15" s="161">
        <f>'3'!K19</f>
        <v>0</v>
      </c>
      <c r="L15" s="161">
        <f>'3'!L19</f>
        <v>0</v>
      </c>
      <c r="M15" s="289">
        <f>'3'!M19</f>
        <v>49</v>
      </c>
      <c r="N15" s="285">
        <f>'3'!J19</f>
        <v>49</v>
      </c>
      <c r="O15" s="161">
        <f>'3'!K19</f>
        <v>0</v>
      </c>
      <c r="P15" s="161">
        <f>'3'!L19</f>
        <v>0</v>
      </c>
      <c r="Q15" s="281">
        <f>'3'!M19</f>
        <v>49</v>
      </c>
      <c r="R15" s="255">
        <v>0</v>
      </c>
      <c r="S15" s="259" t="s">
        <v>73</v>
      </c>
      <c r="T15" s="19">
        <f>'4'!B15</f>
        <v>0</v>
      </c>
      <c r="U15" s="19">
        <f>'4'!C15</f>
        <v>0</v>
      </c>
      <c r="V15" s="19">
        <f>'4'!D15</f>
        <v>0</v>
      </c>
      <c r="W15" s="250">
        <f>'4'!E15</f>
        <v>0</v>
      </c>
      <c r="X15" s="245">
        <f>'4'!F15</f>
        <v>0</v>
      </c>
      <c r="Y15" s="19">
        <f>'4'!G15</f>
        <v>0</v>
      </c>
      <c r="Z15" s="19">
        <f>'4'!H15</f>
        <v>0</v>
      </c>
      <c r="AA15" s="19">
        <f>'4'!I15</f>
        <v>0</v>
      </c>
      <c r="AB15" s="19">
        <f>'4'!J15</f>
        <v>0</v>
      </c>
      <c r="AC15" s="19">
        <f>'4'!K15</f>
        <v>0</v>
      </c>
      <c r="AD15" s="19">
        <f>'4'!L15</f>
        <v>0</v>
      </c>
      <c r="AE15" s="242">
        <f>'4'!M15</f>
        <v>0</v>
      </c>
      <c r="AF15" s="249">
        <f>'4'!N15</f>
        <v>0</v>
      </c>
      <c r="AG15" s="19">
        <f>'4'!O15</f>
        <v>0</v>
      </c>
      <c r="AH15" s="19">
        <f>'4'!P15</f>
        <v>0</v>
      </c>
      <c r="AI15" s="250">
        <f>'4'!Q15</f>
        <v>0</v>
      </c>
      <c r="AJ15" s="249">
        <f>'4'!R15</f>
        <v>0</v>
      </c>
      <c r="AK15" s="19">
        <f>'4'!S15</f>
        <v>0</v>
      </c>
      <c r="AL15" s="19">
        <f>'4'!T15</f>
        <v>0</v>
      </c>
      <c r="AM15" s="250">
        <f>'4'!U15</f>
        <v>0</v>
      </c>
      <c r="AN15" s="230">
        <v>0</v>
      </c>
    </row>
    <row r="16" spans="1:40" s="20" customFormat="1" x14ac:dyDescent="0.25">
      <c r="A16" s="258" t="s">
        <v>62</v>
      </c>
      <c r="B16" s="161">
        <f>'3'!B21</f>
        <v>0</v>
      </c>
      <c r="C16" s="161">
        <f>'3'!C21</f>
        <v>0</v>
      </c>
      <c r="D16" s="161">
        <f>'3'!D21</f>
        <v>0</v>
      </c>
      <c r="E16" s="281">
        <f>'3'!E21</f>
        <v>0</v>
      </c>
      <c r="F16" s="285">
        <f>'3'!F21</f>
        <v>0</v>
      </c>
      <c r="G16" s="161">
        <f>'3'!G21</f>
        <v>0</v>
      </c>
      <c r="H16" s="161">
        <f>'3'!H21</f>
        <v>0</v>
      </c>
      <c r="I16" s="281">
        <f>'3'!I21</f>
        <v>0</v>
      </c>
      <c r="J16" s="277">
        <f>'3'!J21</f>
        <v>0</v>
      </c>
      <c r="K16" s="161">
        <f>'3'!K21</f>
        <v>0</v>
      </c>
      <c r="L16" s="161">
        <f>'3'!L21</f>
        <v>0</v>
      </c>
      <c r="M16" s="289">
        <f>'3'!M21</f>
        <v>0</v>
      </c>
      <c r="N16" s="285">
        <f>'3'!N21</f>
        <v>0</v>
      </c>
      <c r="O16" s="161">
        <f>'3'!O21</f>
        <v>0</v>
      </c>
      <c r="P16" s="161">
        <f>'3'!P21</f>
        <v>0</v>
      </c>
      <c r="Q16" s="281">
        <f>'3'!Q21</f>
        <v>0</v>
      </c>
      <c r="R16" s="255">
        <v>0</v>
      </c>
      <c r="S16" s="260" t="s">
        <v>106</v>
      </c>
      <c r="T16" s="27">
        <v>0</v>
      </c>
      <c r="U16" s="27">
        <v>0</v>
      </c>
      <c r="V16" s="27">
        <v>0</v>
      </c>
      <c r="W16" s="252">
        <f t="shared" ref="W16:W18" si="0">SUM(T16:V16)</f>
        <v>0</v>
      </c>
      <c r="X16" s="246">
        <v>0</v>
      </c>
      <c r="Y16" s="27">
        <v>0</v>
      </c>
      <c r="Z16" s="27">
        <v>0</v>
      </c>
      <c r="AA16" s="27">
        <f t="shared" ref="AA16:AA18" si="1">SUM(X16:Z16)</f>
        <v>0</v>
      </c>
      <c r="AB16" s="27">
        <v>0</v>
      </c>
      <c r="AC16" s="27">
        <v>0</v>
      </c>
      <c r="AD16" s="27">
        <v>0</v>
      </c>
      <c r="AE16" s="243">
        <f t="shared" ref="AE16:AE18" si="2">SUM(AB16:AD16)</f>
        <v>0</v>
      </c>
      <c r="AF16" s="251">
        <v>0</v>
      </c>
      <c r="AG16" s="27">
        <v>0</v>
      </c>
      <c r="AH16" s="27">
        <v>0</v>
      </c>
      <c r="AI16" s="252">
        <f t="shared" ref="AI16:AI18" si="3">SUM(AF16:AH16)</f>
        <v>0</v>
      </c>
      <c r="AJ16" s="251">
        <v>0</v>
      </c>
      <c r="AK16" s="27">
        <v>0</v>
      </c>
      <c r="AL16" s="27">
        <v>0</v>
      </c>
      <c r="AM16" s="252">
        <f t="shared" ref="AM16:AM18" si="4">SUM(AJ16:AL16)</f>
        <v>0</v>
      </c>
      <c r="AN16" s="230">
        <v>0</v>
      </c>
    </row>
    <row r="17" spans="1:40" s="20" customFormat="1" x14ac:dyDescent="0.25">
      <c r="A17" s="260"/>
      <c r="B17" s="162"/>
      <c r="C17" s="162"/>
      <c r="D17" s="162"/>
      <c r="E17" s="281"/>
      <c r="F17" s="286"/>
      <c r="G17" s="162"/>
      <c r="H17" s="162"/>
      <c r="I17" s="281"/>
      <c r="J17" s="278"/>
      <c r="K17" s="162"/>
      <c r="L17" s="162"/>
      <c r="M17" s="289"/>
      <c r="N17" s="286"/>
      <c r="O17" s="162"/>
      <c r="P17" s="162"/>
      <c r="Q17" s="281"/>
      <c r="R17" s="255"/>
      <c r="S17" s="260" t="s">
        <v>75</v>
      </c>
      <c r="T17" s="56">
        <v>0</v>
      </c>
      <c r="U17" s="56">
        <v>0</v>
      </c>
      <c r="V17" s="56">
        <v>0</v>
      </c>
      <c r="W17" s="252">
        <f t="shared" si="0"/>
        <v>0</v>
      </c>
      <c r="X17" s="247">
        <v>0</v>
      </c>
      <c r="Y17" s="56">
        <v>0</v>
      </c>
      <c r="Z17" s="56">
        <v>0</v>
      </c>
      <c r="AA17" s="27">
        <f t="shared" si="1"/>
        <v>0</v>
      </c>
      <c r="AB17" s="56">
        <v>0</v>
      </c>
      <c r="AC17" s="56">
        <v>0</v>
      </c>
      <c r="AD17" s="56">
        <v>0</v>
      </c>
      <c r="AE17" s="243">
        <f t="shared" si="2"/>
        <v>0</v>
      </c>
      <c r="AF17" s="253">
        <v>0</v>
      </c>
      <c r="AG17" s="56">
        <v>0</v>
      </c>
      <c r="AH17" s="56">
        <v>0</v>
      </c>
      <c r="AI17" s="252">
        <f t="shared" si="3"/>
        <v>0</v>
      </c>
      <c r="AJ17" s="253">
        <v>0</v>
      </c>
      <c r="AK17" s="56">
        <v>0</v>
      </c>
      <c r="AL17" s="56">
        <v>0</v>
      </c>
      <c r="AM17" s="252">
        <f t="shared" si="4"/>
        <v>0</v>
      </c>
      <c r="AN17" s="230">
        <v>0</v>
      </c>
    </row>
    <row r="18" spans="1:40" s="20" customFormat="1" x14ac:dyDescent="0.25">
      <c r="A18" s="260"/>
      <c r="B18" s="161"/>
      <c r="C18" s="161"/>
      <c r="D18" s="161"/>
      <c r="E18" s="281"/>
      <c r="F18" s="285"/>
      <c r="G18" s="161"/>
      <c r="H18" s="161"/>
      <c r="I18" s="281"/>
      <c r="J18" s="277"/>
      <c r="K18" s="161"/>
      <c r="L18" s="161"/>
      <c r="M18" s="289"/>
      <c r="N18" s="285"/>
      <c r="O18" s="161"/>
      <c r="P18" s="161"/>
      <c r="Q18" s="281"/>
      <c r="R18" s="255"/>
      <c r="S18" s="260" t="s">
        <v>74</v>
      </c>
      <c r="T18" s="56">
        <v>0</v>
      </c>
      <c r="U18" s="56">
        <v>0</v>
      </c>
      <c r="V18" s="56">
        <v>0</v>
      </c>
      <c r="W18" s="252">
        <f t="shared" si="0"/>
        <v>0</v>
      </c>
      <c r="X18" s="247">
        <v>0</v>
      </c>
      <c r="Y18" s="56">
        <v>0</v>
      </c>
      <c r="Z18" s="56">
        <v>0</v>
      </c>
      <c r="AA18" s="27">
        <f t="shared" si="1"/>
        <v>0</v>
      </c>
      <c r="AB18" s="56">
        <v>0</v>
      </c>
      <c r="AC18" s="56">
        <v>0</v>
      </c>
      <c r="AD18" s="56">
        <v>0</v>
      </c>
      <c r="AE18" s="243">
        <f t="shared" si="2"/>
        <v>0</v>
      </c>
      <c r="AF18" s="253">
        <v>0</v>
      </c>
      <c r="AG18" s="56">
        <v>0</v>
      </c>
      <c r="AH18" s="56">
        <v>0</v>
      </c>
      <c r="AI18" s="252">
        <f t="shared" si="3"/>
        <v>0</v>
      </c>
      <c r="AJ18" s="253">
        <v>0</v>
      </c>
      <c r="AK18" s="56">
        <v>0</v>
      </c>
      <c r="AL18" s="56">
        <v>0</v>
      </c>
      <c r="AM18" s="252">
        <f t="shared" si="4"/>
        <v>0</v>
      </c>
      <c r="AN18" s="230">
        <v>0</v>
      </c>
    </row>
    <row r="19" spans="1:40" s="29" customFormat="1" ht="32.25" thickBot="1" x14ac:dyDescent="0.3">
      <c r="A19" s="261" t="s">
        <v>65</v>
      </c>
      <c r="B19" s="282">
        <f t="shared" ref="B19:Q19" si="5">B12+B14+B15+B16</f>
        <v>26400000</v>
      </c>
      <c r="C19" s="282">
        <f t="shared" si="5"/>
        <v>0</v>
      </c>
      <c r="D19" s="282">
        <f t="shared" si="5"/>
        <v>0</v>
      </c>
      <c r="E19" s="283">
        <f t="shared" si="5"/>
        <v>26400000</v>
      </c>
      <c r="F19" s="287">
        <f>F12+F14+F15+F16</f>
        <v>26649265</v>
      </c>
      <c r="G19" s="282">
        <f>G12+G14+G15+G16</f>
        <v>0</v>
      </c>
      <c r="H19" s="282">
        <f>H12+H14+H15+H16</f>
        <v>0</v>
      </c>
      <c r="I19" s="283">
        <f>I12+I14+I15+I16</f>
        <v>26649265</v>
      </c>
      <c r="J19" s="277">
        <f t="shared" si="5"/>
        <v>26649265</v>
      </c>
      <c r="K19" s="161">
        <f t="shared" si="5"/>
        <v>0</v>
      </c>
      <c r="L19" s="161">
        <f t="shared" si="5"/>
        <v>0</v>
      </c>
      <c r="M19" s="289">
        <f t="shared" si="5"/>
        <v>26649265</v>
      </c>
      <c r="N19" s="287">
        <f t="shared" si="5"/>
        <v>26649265</v>
      </c>
      <c r="O19" s="282">
        <f t="shared" si="5"/>
        <v>0</v>
      </c>
      <c r="P19" s="282">
        <f t="shared" si="5"/>
        <v>0</v>
      </c>
      <c r="Q19" s="283">
        <f t="shared" si="5"/>
        <v>26649265</v>
      </c>
      <c r="R19" s="255">
        <f>Q19/I19*100</f>
        <v>100</v>
      </c>
      <c r="S19" s="261" t="s">
        <v>76</v>
      </c>
      <c r="T19" s="262">
        <f t="shared" ref="T19:AI19" si="6">T11+T12+T13+T14+T15</f>
        <v>26400000</v>
      </c>
      <c r="U19" s="262">
        <f t="shared" si="6"/>
        <v>0</v>
      </c>
      <c r="V19" s="262">
        <f t="shared" si="6"/>
        <v>0</v>
      </c>
      <c r="W19" s="263">
        <f t="shared" si="6"/>
        <v>26400000</v>
      </c>
      <c r="X19" s="245">
        <f>X11+X12+X13+X14+X15</f>
        <v>0</v>
      </c>
      <c r="Y19" s="19">
        <f>Y11+Y12+Y13+Y14+Y15</f>
        <v>28436130</v>
      </c>
      <c r="Z19" s="19">
        <f>Z11+Z12+Z13+Z14+Z15</f>
        <v>0</v>
      </c>
      <c r="AA19" s="19">
        <f>AA11+AA12+AA13+AA14+AA15</f>
        <v>0</v>
      </c>
      <c r="AB19" s="19">
        <f t="shared" si="6"/>
        <v>28436130</v>
      </c>
      <c r="AC19" s="19">
        <f t="shared" si="6"/>
        <v>25479007</v>
      </c>
      <c r="AD19" s="19">
        <f t="shared" si="6"/>
        <v>0</v>
      </c>
      <c r="AE19" s="242">
        <f t="shared" si="6"/>
        <v>0</v>
      </c>
      <c r="AF19" s="264">
        <f t="shared" si="6"/>
        <v>28436130</v>
      </c>
      <c r="AG19" s="262">
        <f t="shared" si="6"/>
        <v>0</v>
      </c>
      <c r="AH19" s="262">
        <f t="shared" si="6"/>
        <v>0</v>
      </c>
      <c r="AI19" s="263">
        <f t="shared" si="6"/>
        <v>28436130</v>
      </c>
      <c r="AJ19" s="264">
        <f>AJ11+AJ12+AJ13+AJ14+AJ15</f>
        <v>25479007</v>
      </c>
      <c r="AK19" s="262">
        <f>AK11+AK12+AK13+AK14+AK15</f>
        <v>0</v>
      </c>
      <c r="AL19" s="262">
        <f>AL11+AL12+AL13+AL14+AL15</f>
        <v>0</v>
      </c>
      <c r="AM19" s="263">
        <f>AM11+AM12+AM13+AM14+AM15</f>
        <v>25479007</v>
      </c>
      <c r="AN19" s="230">
        <f>AM19/AI19*100</f>
        <v>89.600824725446117</v>
      </c>
    </row>
    <row r="20" spans="1:40" s="29" customFormat="1" x14ac:dyDescent="0.25">
      <c r="A20" s="240" t="s">
        <v>104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31"/>
      <c r="R20" s="10"/>
      <c r="S20" s="240"/>
      <c r="T20" s="232"/>
      <c r="U20" s="229"/>
      <c r="V20" s="229"/>
      <c r="W20" s="231">
        <f>E19-W19</f>
        <v>0</v>
      </c>
      <c r="X20" s="229"/>
      <c r="Y20" s="229"/>
      <c r="Z20" s="229"/>
      <c r="AA20" s="229"/>
      <c r="AB20" s="240"/>
      <c r="AC20" s="233"/>
      <c r="AD20" s="233"/>
      <c r="AE20" s="233"/>
      <c r="AF20" s="233"/>
      <c r="AG20" s="233"/>
      <c r="AH20" s="233"/>
      <c r="AI20" s="231">
        <f>Q19-AI19</f>
        <v>-1786865</v>
      </c>
      <c r="AJ20" s="233"/>
      <c r="AK20" s="233"/>
      <c r="AL20" s="233"/>
      <c r="AM20" s="231">
        <f>Q19-AM19</f>
        <v>1170258</v>
      </c>
      <c r="AN20" s="10"/>
    </row>
    <row r="21" spans="1:40" s="29" customFormat="1" ht="16.5" thickBot="1" x14ac:dyDescent="0.3">
      <c r="A21" s="305" t="s">
        <v>7</v>
      </c>
      <c r="B21" s="306"/>
      <c r="C21" s="306"/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306"/>
      <c r="P21" s="306"/>
      <c r="Q21" s="307"/>
      <c r="R21" s="10"/>
      <c r="S21" s="303" t="s">
        <v>7</v>
      </c>
      <c r="T21" s="303"/>
      <c r="U21" s="303"/>
      <c r="V21" s="303"/>
      <c r="W21" s="303"/>
      <c r="X21" s="303"/>
      <c r="Y21" s="303"/>
      <c r="Z21" s="303"/>
      <c r="AA21" s="303"/>
      <c r="AB21" s="303"/>
      <c r="AC21" s="303"/>
      <c r="AD21" s="303"/>
      <c r="AE21" s="303"/>
      <c r="AF21" s="303"/>
      <c r="AG21" s="303"/>
      <c r="AH21" s="303"/>
      <c r="AI21" s="303"/>
      <c r="AJ21" s="234"/>
      <c r="AK21" s="235"/>
      <c r="AL21" s="235"/>
      <c r="AM21" s="236"/>
      <c r="AN21" s="10"/>
    </row>
    <row r="22" spans="1:40" s="20" customFormat="1" ht="31.5" x14ac:dyDescent="0.25">
      <c r="A22" s="290" t="s">
        <v>63</v>
      </c>
      <c r="B22" s="291">
        <f>'3'!B15</f>
        <v>0</v>
      </c>
      <c r="C22" s="291">
        <f>'3'!C15</f>
        <v>0</v>
      </c>
      <c r="D22" s="291">
        <f>'3'!D15</f>
        <v>0</v>
      </c>
      <c r="E22" s="292">
        <f>'3'!E15</f>
        <v>0</v>
      </c>
      <c r="F22" s="295">
        <f>'3'!F15</f>
        <v>650000</v>
      </c>
      <c r="G22" s="291">
        <f>'3'!G15</f>
        <v>0</v>
      </c>
      <c r="H22" s="291">
        <f>'3'!H15</f>
        <v>0</v>
      </c>
      <c r="I22" s="292">
        <f>'3'!I15</f>
        <v>650000</v>
      </c>
      <c r="J22" s="277">
        <f>'3'!J15</f>
        <v>650000</v>
      </c>
      <c r="K22" s="161">
        <f>'3'!K15</f>
        <v>0</v>
      </c>
      <c r="L22" s="161">
        <f>'3'!L15</f>
        <v>0</v>
      </c>
      <c r="M22" s="289">
        <f>'3'!M15</f>
        <v>650000</v>
      </c>
      <c r="N22" s="295">
        <f>'3'!J15</f>
        <v>650000</v>
      </c>
      <c r="O22" s="291">
        <f>'3'!K15</f>
        <v>0</v>
      </c>
      <c r="P22" s="291">
        <f>'3'!L15</f>
        <v>0</v>
      </c>
      <c r="Q22" s="292">
        <f>'3'!M15</f>
        <v>650000</v>
      </c>
      <c r="R22" s="254">
        <v>0</v>
      </c>
      <c r="S22" s="267" t="s">
        <v>77</v>
      </c>
      <c r="T22" s="268">
        <f>'4'!B18</f>
        <v>0</v>
      </c>
      <c r="U22" s="268">
        <f>'4'!C18</f>
        <v>0</v>
      </c>
      <c r="V22" s="268">
        <f>'4'!D18</f>
        <v>0</v>
      </c>
      <c r="W22" s="269">
        <f>SUM(T22:V22)</f>
        <v>0</v>
      </c>
      <c r="X22" s="245" t="e">
        <f>'4'!#REF!</f>
        <v>#REF!</v>
      </c>
      <c r="Y22" s="19" t="e">
        <f>'4'!#REF!</f>
        <v>#REF!</v>
      </c>
      <c r="Z22" s="19" t="e">
        <f>'4'!#REF!</f>
        <v>#REF!</v>
      </c>
      <c r="AA22" s="19" t="e">
        <f>SUM(X22:Z22)</f>
        <v>#REF!</v>
      </c>
      <c r="AB22" s="19" t="e">
        <f>'4'!#REF!</f>
        <v>#REF!</v>
      </c>
      <c r="AC22" s="19" t="e">
        <f>'4'!#REF!</f>
        <v>#REF!</v>
      </c>
      <c r="AD22" s="19">
        <f>'4'!F18</f>
        <v>0</v>
      </c>
      <c r="AE22" s="242" t="e">
        <f>SUM(AB22:AD22)</f>
        <v>#REF!</v>
      </c>
      <c r="AF22" s="273">
        <f>'4'!G18</f>
        <v>650000</v>
      </c>
      <c r="AG22" s="268">
        <f>'4'!H18</f>
        <v>0</v>
      </c>
      <c r="AH22" s="268">
        <f>'4'!I18</f>
        <v>0</v>
      </c>
      <c r="AI22" s="269">
        <f>SUM(AF22:AH22)</f>
        <v>650000</v>
      </c>
      <c r="AJ22" s="273">
        <f>'4'!K18</f>
        <v>0</v>
      </c>
      <c r="AK22" s="268">
        <f>'4'!L18</f>
        <v>0</v>
      </c>
      <c r="AL22" s="268">
        <f>'4'!M18</f>
        <v>0</v>
      </c>
      <c r="AM22" s="269">
        <f>SUM(AJ22:AL22)</f>
        <v>0</v>
      </c>
      <c r="AN22" s="230">
        <v>0</v>
      </c>
    </row>
    <row r="23" spans="1:40" s="20" customFormat="1" x14ac:dyDescent="0.25">
      <c r="A23" s="293" t="s">
        <v>64</v>
      </c>
      <c r="B23" s="161">
        <f>'3'!B20</f>
        <v>0</v>
      </c>
      <c r="C23" s="161">
        <f>'3'!C20</f>
        <v>0</v>
      </c>
      <c r="D23" s="161">
        <f>'3'!D20</f>
        <v>0</v>
      </c>
      <c r="E23" s="281">
        <f>'3'!E20</f>
        <v>0</v>
      </c>
      <c r="F23" s="285">
        <f>'3'!F20</f>
        <v>0</v>
      </c>
      <c r="G23" s="161">
        <f>'3'!G20</f>
        <v>0</v>
      </c>
      <c r="H23" s="161">
        <f>'3'!H20</f>
        <v>0</v>
      </c>
      <c r="I23" s="281">
        <f>'3'!I20</f>
        <v>0</v>
      </c>
      <c r="J23" s="277">
        <f>'3'!J20</f>
        <v>0</v>
      </c>
      <c r="K23" s="161">
        <f>'3'!K20</f>
        <v>0</v>
      </c>
      <c r="L23" s="161">
        <f>'3'!L20</f>
        <v>0</v>
      </c>
      <c r="M23" s="289">
        <f>'3'!M20</f>
        <v>0</v>
      </c>
      <c r="N23" s="285">
        <f>'3'!N20</f>
        <v>0</v>
      </c>
      <c r="O23" s="161">
        <f>'3'!O20</f>
        <v>0</v>
      </c>
      <c r="P23" s="161">
        <f>'3'!P20</f>
        <v>0</v>
      </c>
      <c r="Q23" s="281">
        <f>'3'!Q20</f>
        <v>0</v>
      </c>
      <c r="R23" s="254">
        <v>0</v>
      </c>
      <c r="S23" s="259" t="s">
        <v>78</v>
      </c>
      <c r="T23" s="19">
        <f>'4'!B19</f>
        <v>0</v>
      </c>
      <c r="U23" s="19">
        <f>'4'!C19</f>
        <v>0</v>
      </c>
      <c r="V23" s="19">
        <f>'4'!D19</f>
        <v>0</v>
      </c>
      <c r="W23" s="250">
        <f t="shared" ref="W23:W29" si="7">SUM(T23:V23)</f>
        <v>0</v>
      </c>
      <c r="X23" s="245" t="e">
        <f>'4'!#REF!</f>
        <v>#REF!</v>
      </c>
      <c r="Y23" s="19" t="e">
        <f>'4'!#REF!</f>
        <v>#REF!</v>
      </c>
      <c r="Z23" s="19" t="e">
        <f>'4'!#REF!</f>
        <v>#REF!</v>
      </c>
      <c r="AA23" s="19" t="e">
        <f>SUM(X23:Z23)</f>
        <v>#REF!</v>
      </c>
      <c r="AB23" s="19" t="e">
        <f>'4'!#REF!</f>
        <v>#REF!</v>
      </c>
      <c r="AC23" s="19" t="e">
        <f>'4'!#REF!</f>
        <v>#REF!</v>
      </c>
      <c r="AD23" s="19">
        <f>'4'!F19</f>
        <v>0</v>
      </c>
      <c r="AE23" s="242" t="e">
        <f>SUM(AB23:AD23)</f>
        <v>#REF!</v>
      </c>
      <c r="AF23" s="249">
        <f>'4'!G19</f>
        <v>0</v>
      </c>
      <c r="AG23" s="19">
        <f>'4'!H19</f>
        <v>0</v>
      </c>
      <c r="AH23" s="19">
        <f>'4'!I19</f>
        <v>0</v>
      </c>
      <c r="AI23" s="250">
        <f>SUM(AF23:AH23)</f>
        <v>0</v>
      </c>
      <c r="AJ23" s="249">
        <f>'4'!K19</f>
        <v>0</v>
      </c>
      <c r="AK23" s="19">
        <f>'4'!L19</f>
        <v>0</v>
      </c>
      <c r="AL23" s="19">
        <f>'4'!M19</f>
        <v>0</v>
      </c>
      <c r="AM23" s="250">
        <f>SUM(AJ23:AL23)</f>
        <v>0</v>
      </c>
      <c r="AN23" s="230">
        <v>0</v>
      </c>
    </row>
    <row r="24" spans="1:40" s="20" customFormat="1" ht="31.5" x14ac:dyDescent="0.25">
      <c r="A24" s="258" t="s">
        <v>45</v>
      </c>
      <c r="B24" s="161">
        <f>'3'!B22</f>
        <v>0</v>
      </c>
      <c r="C24" s="161">
        <f>'3'!C22</f>
        <v>0</v>
      </c>
      <c r="D24" s="161">
        <f>'3'!D22</f>
        <v>0</v>
      </c>
      <c r="E24" s="281">
        <f>'3'!E22</f>
        <v>0</v>
      </c>
      <c r="F24" s="285">
        <f>'3'!F22</f>
        <v>0</v>
      </c>
      <c r="G24" s="161">
        <f>'3'!G22</f>
        <v>0</v>
      </c>
      <c r="H24" s="161">
        <f>'3'!H22</f>
        <v>0</v>
      </c>
      <c r="I24" s="281">
        <f>'3'!I22</f>
        <v>0</v>
      </c>
      <c r="J24" s="277">
        <f>'3'!J22</f>
        <v>0</v>
      </c>
      <c r="K24" s="161">
        <f>'3'!K22</f>
        <v>0</v>
      </c>
      <c r="L24" s="161">
        <f>'3'!L22</f>
        <v>0</v>
      </c>
      <c r="M24" s="289">
        <f>'3'!M22</f>
        <v>0</v>
      </c>
      <c r="N24" s="285">
        <f>'3'!N22</f>
        <v>0</v>
      </c>
      <c r="O24" s="161">
        <f>'3'!O22</f>
        <v>0</v>
      </c>
      <c r="P24" s="161">
        <f>'3'!P22</f>
        <v>0</v>
      </c>
      <c r="Q24" s="281">
        <f>'3'!Q22</f>
        <v>0</v>
      </c>
      <c r="R24" s="254">
        <v>0</v>
      </c>
      <c r="S24" s="259" t="s">
        <v>79</v>
      </c>
      <c r="T24" s="19">
        <f>'4'!B20</f>
        <v>0</v>
      </c>
      <c r="U24" s="19">
        <f>'4'!C20</f>
        <v>0</v>
      </c>
      <c r="V24" s="19">
        <f>'4'!D20</f>
        <v>0</v>
      </c>
      <c r="W24" s="250">
        <f t="shared" si="7"/>
        <v>0</v>
      </c>
      <c r="X24" s="245" t="e">
        <f>'4'!#REF!</f>
        <v>#REF!</v>
      </c>
      <c r="Y24" s="19" t="e">
        <f>'4'!#REF!</f>
        <v>#REF!</v>
      </c>
      <c r="Z24" s="19" t="e">
        <f>'4'!#REF!</f>
        <v>#REF!</v>
      </c>
      <c r="AA24" s="19" t="e">
        <f>SUM(X24:Z24)</f>
        <v>#REF!</v>
      </c>
      <c r="AB24" s="19" t="e">
        <f>'4'!#REF!</f>
        <v>#REF!</v>
      </c>
      <c r="AC24" s="19" t="e">
        <f>'4'!#REF!</f>
        <v>#REF!</v>
      </c>
      <c r="AD24" s="19">
        <f>'4'!F20</f>
        <v>0</v>
      </c>
      <c r="AE24" s="242" t="e">
        <f>SUM(AB24:AD24)</f>
        <v>#REF!</v>
      </c>
      <c r="AF24" s="249">
        <f>'4'!G20</f>
        <v>0</v>
      </c>
      <c r="AG24" s="19">
        <f>'4'!H20</f>
        <v>0</v>
      </c>
      <c r="AH24" s="19">
        <f>'4'!I20</f>
        <v>0</v>
      </c>
      <c r="AI24" s="250">
        <f>SUM(AF24:AH24)</f>
        <v>0</v>
      </c>
      <c r="AJ24" s="249">
        <f>'4'!K20</f>
        <v>0</v>
      </c>
      <c r="AK24" s="19">
        <f>'4'!L20</f>
        <v>0</v>
      </c>
      <c r="AL24" s="19">
        <f>'4'!M20</f>
        <v>0</v>
      </c>
      <c r="AM24" s="250">
        <f>SUM(AJ24:AL24)</f>
        <v>0</v>
      </c>
      <c r="AN24" s="230">
        <v>0</v>
      </c>
    </row>
    <row r="25" spans="1:40" s="20" customFormat="1" ht="31.5" x14ac:dyDescent="0.25">
      <c r="A25" s="270" t="s">
        <v>66</v>
      </c>
      <c r="B25" s="161">
        <f>B22+B23+B24</f>
        <v>0</v>
      </c>
      <c r="C25" s="161">
        <f t="shared" ref="C25:Q25" si="8">C22+C23+C24</f>
        <v>0</v>
      </c>
      <c r="D25" s="161">
        <f t="shared" si="8"/>
        <v>0</v>
      </c>
      <c r="E25" s="281">
        <f t="shared" si="8"/>
        <v>0</v>
      </c>
      <c r="F25" s="285">
        <f t="shared" si="8"/>
        <v>650000</v>
      </c>
      <c r="G25" s="161">
        <f t="shared" si="8"/>
        <v>0</v>
      </c>
      <c r="H25" s="161">
        <f t="shared" si="8"/>
        <v>0</v>
      </c>
      <c r="I25" s="281">
        <f t="shared" si="8"/>
        <v>650000</v>
      </c>
      <c r="J25" s="277">
        <f t="shared" si="8"/>
        <v>650000</v>
      </c>
      <c r="K25" s="161">
        <f t="shared" si="8"/>
        <v>0</v>
      </c>
      <c r="L25" s="161">
        <f t="shared" si="8"/>
        <v>0</v>
      </c>
      <c r="M25" s="289">
        <f t="shared" si="8"/>
        <v>650000</v>
      </c>
      <c r="N25" s="285">
        <f t="shared" si="8"/>
        <v>650000</v>
      </c>
      <c r="O25" s="161">
        <f t="shared" si="8"/>
        <v>0</v>
      </c>
      <c r="P25" s="161">
        <f t="shared" si="8"/>
        <v>0</v>
      </c>
      <c r="Q25" s="281">
        <f t="shared" si="8"/>
        <v>650000</v>
      </c>
      <c r="R25" s="254">
        <v>0</v>
      </c>
      <c r="S25" s="270" t="s">
        <v>80</v>
      </c>
      <c r="T25" s="28">
        <f>T22+T23+T24</f>
        <v>0</v>
      </c>
      <c r="U25" s="28">
        <f>U22+U23+U24</f>
        <v>0</v>
      </c>
      <c r="V25" s="28">
        <f>V22+V23+V24</f>
        <v>0</v>
      </c>
      <c r="W25" s="250">
        <f t="shared" si="7"/>
        <v>0</v>
      </c>
      <c r="X25" s="265" t="e">
        <f>X22+X23+X24</f>
        <v>#REF!</v>
      </c>
      <c r="Y25" s="28" t="e">
        <f>Y22+Y23+Y24</f>
        <v>#REF!</v>
      </c>
      <c r="Z25" s="28" t="e">
        <f>Z22+Z23+Z24</f>
        <v>#REF!</v>
      </c>
      <c r="AA25" s="19" t="e">
        <f>SUM(X25:Z25)</f>
        <v>#REF!</v>
      </c>
      <c r="AB25" s="28" t="e">
        <f>AB22+AB23+AB24</f>
        <v>#REF!</v>
      </c>
      <c r="AC25" s="28" t="e">
        <f>AC22+AC23+AC24</f>
        <v>#REF!</v>
      </c>
      <c r="AD25" s="28">
        <f>AD22+AD23+AD24</f>
        <v>0</v>
      </c>
      <c r="AE25" s="242" t="e">
        <f>SUM(AB25:AD25)</f>
        <v>#REF!</v>
      </c>
      <c r="AF25" s="274">
        <f>AF22+AF23+AF24</f>
        <v>650000</v>
      </c>
      <c r="AG25" s="28">
        <f>AG22+AG23+AG24</f>
        <v>0</v>
      </c>
      <c r="AH25" s="28">
        <f>AH22+AH23+AH24</f>
        <v>0</v>
      </c>
      <c r="AI25" s="250">
        <f>SUM(AF25:AH25)</f>
        <v>650000</v>
      </c>
      <c r="AJ25" s="274">
        <f>AJ22+AJ23+AJ24</f>
        <v>0</v>
      </c>
      <c r="AK25" s="28">
        <f>AK22+AK23+AK24</f>
        <v>0</v>
      </c>
      <c r="AL25" s="28">
        <f>AL22+AL23+AL24</f>
        <v>0</v>
      </c>
      <c r="AM25" s="250">
        <f>SUM(AJ25:AL25)</f>
        <v>0</v>
      </c>
      <c r="AN25" s="230">
        <v>0</v>
      </c>
    </row>
    <row r="26" spans="1:40" s="20" customFormat="1" x14ac:dyDescent="0.25">
      <c r="A26" s="270" t="s">
        <v>105</v>
      </c>
      <c r="B26" s="161"/>
      <c r="C26" s="161"/>
      <c r="D26" s="161"/>
      <c r="E26" s="281"/>
      <c r="F26" s="285"/>
      <c r="G26" s="161"/>
      <c r="H26" s="161"/>
      <c r="I26" s="281"/>
      <c r="J26" s="277"/>
      <c r="K26" s="161"/>
      <c r="L26" s="161"/>
      <c r="M26" s="289"/>
      <c r="N26" s="285"/>
      <c r="O26" s="161"/>
      <c r="P26" s="161"/>
      <c r="Q26" s="281"/>
      <c r="R26" s="254"/>
      <c r="S26" s="270"/>
      <c r="T26" s="28"/>
      <c r="U26" s="28"/>
      <c r="V26" s="28"/>
      <c r="W26" s="271">
        <f>E25-W25</f>
        <v>0</v>
      </c>
      <c r="X26" s="265"/>
      <c r="Y26" s="28"/>
      <c r="Z26" s="28"/>
      <c r="AA26" s="28" t="e">
        <f>I25-AA25</f>
        <v>#REF!</v>
      </c>
      <c r="AB26" s="28"/>
      <c r="AC26" s="28"/>
      <c r="AD26" s="28"/>
      <c r="AE26" s="272" t="e">
        <f>M25-AE25</f>
        <v>#REF!</v>
      </c>
      <c r="AF26" s="274"/>
      <c r="AG26" s="28"/>
      <c r="AH26" s="28"/>
      <c r="AI26" s="271">
        <f>Q25-AI25</f>
        <v>0</v>
      </c>
      <c r="AJ26" s="274"/>
      <c r="AK26" s="28"/>
      <c r="AL26" s="28"/>
      <c r="AM26" s="271">
        <f>V25-AM25</f>
        <v>0</v>
      </c>
      <c r="AN26" s="230">
        <v>0</v>
      </c>
    </row>
    <row r="27" spans="1:40" s="20" customFormat="1" x14ac:dyDescent="0.25">
      <c r="A27" s="270" t="s">
        <v>69</v>
      </c>
      <c r="B27" s="161">
        <f>B19+B25</f>
        <v>26400000</v>
      </c>
      <c r="C27" s="161">
        <f t="shared" ref="C27:Q27" si="9">C19+C25</f>
        <v>0</v>
      </c>
      <c r="D27" s="161">
        <f t="shared" si="9"/>
        <v>0</v>
      </c>
      <c r="E27" s="281">
        <f t="shared" si="9"/>
        <v>26400000</v>
      </c>
      <c r="F27" s="285">
        <f t="shared" si="9"/>
        <v>27299265</v>
      </c>
      <c r="G27" s="161">
        <f t="shared" si="9"/>
        <v>0</v>
      </c>
      <c r="H27" s="161">
        <f t="shared" si="9"/>
        <v>0</v>
      </c>
      <c r="I27" s="281">
        <f t="shared" si="9"/>
        <v>27299265</v>
      </c>
      <c r="J27" s="277">
        <f t="shared" si="9"/>
        <v>27299265</v>
      </c>
      <c r="K27" s="161">
        <f t="shared" si="9"/>
        <v>0</v>
      </c>
      <c r="L27" s="161">
        <f t="shared" si="9"/>
        <v>0</v>
      </c>
      <c r="M27" s="289">
        <f t="shared" si="9"/>
        <v>27299265</v>
      </c>
      <c r="N27" s="285">
        <f t="shared" si="9"/>
        <v>27299265</v>
      </c>
      <c r="O27" s="161">
        <f t="shared" si="9"/>
        <v>0</v>
      </c>
      <c r="P27" s="161">
        <f t="shared" si="9"/>
        <v>0</v>
      </c>
      <c r="Q27" s="281">
        <f t="shared" si="9"/>
        <v>27299265</v>
      </c>
      <c r="R27" s="255">
        <f>Q27/I27*100</f>
        <v>100</v>
      </c>
      <c r="S27" s="270" t="s">
        <v>81</v>
      </c>
      <c r="T27" s="28">
        <f>T19+T25</f>
        <v>26400000</v>
      </c>
      <c r="U27" s="28">
        <f>U19+U25</f>
        <v>0</v>
      </c>
      <c r="V27" s="28">
        <f>V19+V25</f>
        <v>0</v>
      </c>
      <c r="W27" s="250">
        <f t="shared" si="7"/>
        <v>26400000</v>
      </c>
      <c r="X27" s="265" t="e">
        <f>X19+X25</f>
        <v>#REF!</v>
      </c>
      <c r="Y27" s="28" t="e">
        <f>Y19+Y25</f>
        <v>#REF!</v>
      </c>
      <c r="Z27" s="28" t="e">
        <f>Z19+Z25</f>
        <v>#REF!</v>
      </c>
      <c r="AA27" s="19" t="e">
        <f>SUM(X27:Z27)</f>
        <v>#REF!</v>
      </c>
      <c r="AB27" s="28" t="e">
        <f>AB19+AB25</f>
        <v>#REF!</v>
      </c>
      <c r="AC27" s="28" t="e">
        <f>AC19+AC25</f>
        <v>#REF!</v>
      </c>
      <c r="AD27" s="28">
        <f>AD19+AD25</f>
        <v>0</v>
      </c>
      <c r="AE27" s="242" t="e">
        <f>SUM(AB27:AD27)</f>
        <v>#REF!</v>
      </c>
      <c r="AF27" s="274">
        <f>AF19+AF25</f>
        <v>29086130</v>
      </c>
      <c r="AG27" s="28">
        <f>AG19+AG25</f>
        <v>0</v>
      </c>
      <c r="AH27" s="28">
        <f>AH19+AH25</f>
        <v>0</v>
      </c>
      <c r="AI27" s="250">
        <f>SUM(AF27:AH27)</f>
        <v>29086130</v>
      </c>
      <c r="AJ27" s="274">
        <f>AJ19+AJ25</f>
        <v>25479007</v>
      </c>
      <c r="AK27" s="28">
        <f>AK19+AK25</f>
        <v>0</v>
      </c>
      <c r="AL27" s="28">
        <f>AL19+AL25</f>
        <v>0</v>
      </c>
      <c r="AM27" s="271">
        <f>AM19+AM25</f>
        <v>25479007</v>
      </c>
      <c r="AN27" s="230">
        <f>AM27/AI27*100</f>
        <v>87.598477349857134</v>
      </c>
    </row>
    <row r="28" spans="1:40" s="20" customFormat="1" x14ac:dyDescent="0.25">
      <c r="A28" s="294" t="s">
        <v>67</v>
      </c>
      <c r="B28" s="161">
        <f>'3'!B24</f>
        <v>0</v>
      </c>
      <c r="C28" s="161">
        <f>'3'!C24</f>
        <v>0</v>
      </c>
      <c r="D28" s="161">
        <f>'3'!D24</f>
        <v>0</v>
      </c>
      <c r="E28" s="281">
        <f>'3'!E24</f>
        <v>0</v>
      </c>
      <c r="F28" s="285">
        <f>'3'!F24</f>
        <v>1786865</v>
      </c>
      <c r="G28" s="161">
        <f>'3'!G24</f>
        <v>0</v>
      </c>
      <c r="H28" s="161">
        <f>'3'!H24</f>
        <v>0</v>
      </c>
      <c r="I28" s="281">
        <f>'3'!I24</f>
        <v>1786865</v>
      </c>
      <c r="J28" s="277">
        <f>'3'!J24</f>
        <v>1786865</v>
      </c>
      <c r="K28" s="161">
        <f>'3'!K24</f>
        <v>0</v>
      </c>
      <c r="L28" s="161">
        <f>'3'!L24</f>
        <v>0</v>
      </c>
      <c r="M28" s="289">
        <f>'3'!M24</f>
        <v>1786865</v>
      </c>
      <c r="N28" s="285">
        <f>'3'!N24</f>
        <v>0</v>
      </c>
      <c r="O28" s="161">
        <f>'3'!O24</f>
        <v>0</v>
      </c>
      <c r="P28" s="161">
        <f>'3'!P24</f>
        <v>0</v>
      </c>
      <c r="Q28" s="281">
        <f>'3'!Q24</f>
        <v>0</v>
      </c>
      <c r="R28" s="255">
        <f>Q28/I28*100</f>
        <v>0</v>
      </c>
      <c r="S28" s="270" t="s">
        <v>101</v>
      </c>
      <c r="T28" s="34">
        <v>0</v>
      </c>
      <c r="U28" s="34">
        <v>0</v>
      </c>
      <c r="V28" s="34">
        <v>0</v>
      </c>
      <c r="W28" s="250">
        <f t="shared" si="7"/>
        <v>0</v>
      </c>
      <c r="X28" s="266">
        <v>0</v>
      </c>
      <c r="Y28" s="34">
        <v>0</v>
      </c>
      <c r="Z28" s="34">
        <v>0</v>
      </c>
      <c r="AA28" s="19">
        <f>SUM(X28:Z28)</f>
        <v>0</v>
      </c>
      <c r="AB28" s="34">
        <v>0</v>
      </c>
      <c r="AC28" s="34">
        <v>0</v>
      </c>
      <c r="AD28" s="34">
        <v>0</v>
      </c>
      <c r="AE28" s="242">
        <f>SUM(AB28:AD28)</f>
        <v>0</v>
      </c>
      <c r="AF28" s="275">
        <v>0</v>
      </c>
      <c r="AG28" s="34">
        <v>0</v>
      </c>
      <c r="AH28" s="34">
        <v>0</v>
      </c>
      <c r="AI28" s="250">
        <f>SUM(AF28:AH28)</f>
        <v>0</v>
      </c>
      <c r="AJ28" s="275">
        <v>0</v>
      </c>
      <c r="AK28" s="34">
        <v>0</v>
      </c>
      <c r="AL28" s="34">
        <v>0</v>
      </c>
      <c r="AM28" s="250">
        <f>SUM(AJ28:AL28)</f>
        <v>0</v>
      </c>
      <c r="AN28" s="230">
        <v>0</v>
      </c>
    </row>
    <row r="29" spans="1:40" s="29" customFormat="1" ht="16.5" thickBot="1" x14ac:dyDescent="0.3">
      <c r="A29" s="261" t="s">
        <v>68</v>
      </c>
      <c r="B29" s="282">
        <f>B27+B28</f>
        <v>26400000</v>
      </c>
      <c r="C29" s="282">
        <f>C27+C28</f>
        <v>0</v>
      </c>
      <c r="D29" s="282">
        <f>D27+D28</f>
        <v>0</v>
      </c>
      <c r="E29" s="283">
        <f t="shared" ref="E29" si="10">SUM(B29:D29)</f>
        <v>26400000</v>
      </c>
      <c r="F29" s="287">
        <f>F27+F28</f>
        <v>29086130</v>
      </c>
      <c r="G29" s="282">
        <f>G27+G28</f>
        <v>0</v>
      </c>
      <c r="H29" s="282">
        <f>H27+H28</f>
        <v>0</v>
      </c>
      <c r="I29" s="283">
        <f>SUM(I27,I28)</f>
        <v>29086130</v>
      </c>
      <c r="J29" s="277">
        <f>J27+J28</f>
        <v>29086130</v>
      </c>
      <c r="K29" s="161">
        <f>K27+K28</f>
        <v>0</v>
      </c>
      <c r="L29" s="161">
        <f>L27+L28</f>
        <v>0</v>
      </c>
      <c r="M29" s="289">
        <f>SUM(J29:L29)</f>
        <v>29086130</v>
      </c>
      <c r="N29" s="287">
        <f>N27+N28</f>
        <v>27299265</v>
      </c>
      <c r="O29" s="282">
        <f>O27+O28</f>
        <v>0</v>
      </c>
      <c r="P29" s="282">
        <f>P27+P28</f>
        <v>0</v>
      </c>
      <c r="Q29" s="283">
        <f>SUM(N29:P29)</f>
        <v>27299265</v>
      </c>
      <c r="R29" s="255">
        <f>Q29/I29*100</f>
        <v>93.856642324021792</v>
      </c>
      <c r="S29" s="261" t="s">
        <v>82</v>
      </c>
      <c r="T29" s="262">
        <f>T27+T28</f>
        <v>26400000</v>
      </c>
      <c r="U29" s="262">
        <f>U27+U28</f>
        <v>0</v>
      </c>
      <c r="V29" s="262">
        <f>V27+V28</f>
        <v>0</v>
      </c>
      <c r="W29" s="263">
        <f t="shared" si="7"/>
        <v>26400000</v>
      </c>
      <c r="X29" s="245" t="e">
        <f>X27+X28</f>
        <v>#REF!</v>
      </c>
      <c r="Y29" s="19" t="e">
        <f>Y27+Y28</f>
        <v>#REF!</v>
      </c>
      <c r="Z29" s="19" t="e">
        <f>Z27+Z28</f>
        <v>#REF!</v>
      </c>
      <c r="AA29" s="19" t="e">
        <f>SUM(X29:Z29)</f>
        <v>#REF!</v>
      </c>
      <c r="AB29" s="19" t="e">
        <f>AB27+AB28</f>
        <v>#REF!</v>
      </c>
      <c r="AC29" s="19" t="e">
        <f>AC27+AC28</f>
        <v>#REF!</v>
      </c>
      <c r="AD29" s="19">
        <f>AD27+AD28</f>
        <v>0</v>
      </c>
      <c r="AE29" s="242" t="e">
        <f>SUM(AB29:AD29)</f>
        <v>#REF!</v>
      </c>
      <c r="AF29" s="264">
        <f>AF27+AF28</f>
        <v>29086130</v>
      </c>
      <c r="AG29" s="262">
        <f>AG27+AG28</f>
        <v>0</v>
      </c>
      <c r="AH29" s="262">
        <f>AH27+AH28</f>
        <v>0</v>
      </c>
      <c r="AI29" s="263">
        <f>SUM(AF29:AH29)</f>
        <v>29086130</v>
      </c>
      <c r="AJ29" s="264">
        <f>AJ27+AJ28</f>
        <v>25479007</v>
      </c>
      <c r="AK29" s="262">
        <f>AK27+AK28</f>
        <v>0</v>
      </c>
      <c r="AL29" s="262">
        <f>AL27+AL28</f>
        <v>0</v>
      </c>
      <c r="AM29" s="263">
        <f>AM27+AM28</f>
        <v>25479007</v>
      </c>
      <c r="AN29" s="230">
        <f>AM29/AI29*100</f>
        <v>87.598477349857134</v>
      </c>
    </row>
    <row r="30" spans="1:40" x14ac:dyDescent="0.25">
      <c r="A30" s="21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T30" s="24"/>
      <c r="U30" s="24"/>
      <c r="V30" s="24"/>
      <c r="W30" s="24"/>
      <c r="X30" s="24"/>
      <c r="Y30" s="24"/>
      <c r="Z30" s="24"/>
      <c r="AA30" s="24"/>
      <c r="AN30" s="22"/>
    </row>
    <row r="31" spans="1:40" hidden="1" x14ac:dyDescent="0.25">
      <c r="A31" s="15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T31" s="16"/>
      <c r="U31" s="16"/>
      <c r="V31" s="16"/>
      <c r="W31" s="16"/>
      <c r="X31" s="16"/>
      <c r="Y31" s="16"/>
      <c r="Z31" s="16"/>
      <c r="AA31" s="16"/>
      <c r="AN31" s="14"/>
    </row>
    <row r="32" spans="1:40" x14ac:dyDescent="0.25">
      <c r="A32" s="15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T32" s="16"/>
      <c r="U32" s="16"/>
      <c r="V32" s="16"/>
      <c r="W32" s="16"/>
      <c r="X32" s="16"/>
      <c r="Y32" s="16"/>
      <c r="Z32" s="16"/>
      <c r="AA32" s="16"/>
      <c r="AN32" s="14"/>
    </row>
    <row r="33" spans="1:40" x14ac:dyDescent="0.25">
      <c r="A33" s="15"/>
      <c r="B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T33" s="14"/>
      <c r="U33" s="24"/>
      <c r="AN33" s="14"/>
    </row>
    <row r="34" spans="1:40" x14ac:dyDescent="0.25">
      <c r="A34" s="15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6"/>
      <c r="T34" s="14"/>
      <c r="U34" s="23"/>
      <c r="AN34" s="14"/>
    </row>
    <row r="35" spans="1:40" x14ac:dyDescent="0.25">
      <c r="A35" s="15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T35" s="14"/>
      <c r="U35" s="24"/>
      <c r="W35" s="16"/>
      <c r="X35" s="16"/>
      <c r="Y35" s="16"/>
      <c r="Z35" s="16"/>
      <c r="AA35" s="16"/>
      <c r="AN35" s="14"/>
    </row>
    <row r="36" spans="1:40" x14ac:dyDescent="0.25">
      <c r="A36" s="15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T36" s="14"/>
      <c r="U36" s="23"/>
      <c r="W36" s="16"/>
      <c r="X36" s="16"/>
      <c r="Y36" s="16"/>
      <c r="Z36" s="16"/>
      <c r="AA36" s="16"/>
      <c r="AN36" s="14"/>
    </row>
    <row r="37" spans="1:40" x14ac:dyDescent="0.25">
      <c r="A37" s="15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T37" s="14"/>
      <c r="U37" s="23"/>
      <c r="AN37" s="14"/>
    </row>
    <row r="38" spans="1:40" x14ac:dyDescent="0.25">
      <c r="A38" s="15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T38" s="14"/>
      <c r="U38" s="23"/>
      <c r="AN38" s="14"/>
    </row>
    <row r="39" spans="1:40" x14ac:dyDescent="0.25">
      <c r="A39" s="15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T39" s="14"/>
      <c r="U39" s="23"/>
      <c r="AN39" s="14"/>
    </row>
    <row r="40" spans="1:40" x14ac:dyDescent="0.25">
      <c r="A40" s="15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T40" s="14"/>
      <c r="U40" s="23"/>
      <c r="AN40" s="14"/>
    </row>
    <row r="41" spans="1:40" x14ac:dyDescent="0.25">
      <c r="A41" s="15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T41" s="14"/>
      <c r="U41" s="23"/>
      <c r="AN41" s="14"/>
    </row>
    <row r="42" spans="1:40" x14ac:dyDescent="0.25">
      <c r="A42" s="15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T42" s="14"/>
      <c r="U42" s="23"/>
      <c r="AN42" s="14"/>
    </row>
    <row r="43" spans="1:40" x14ac:dyDescent="0.25">
      <c r="A43" s="15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T43" s="14"/>
      <c r="U43" s="23"/>
      <c r="AN43" s="14"/>
    </row>
    <row r="44" spans="1:40" x14ac:dyDescent="0.25">
      <c r="A44" s="15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T44" s="14"/>
      <c r="U44" s="23"/>
      <c r="AN44" s="14"/>
    </row>
    <row r="45" spans="1:40" x14ac:dyDescent="0.25">
      <c r="A45" s="15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T45" s="14"/>
      <c r="U45" s="23"/>
      <c r="AN45" s="14"/>
    </row>
    <row r="46" spans="1:40" x14ac:dyDescent="0.25">
      <c r="A46" s="15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T46" s="14"/>
      <c r="U46" s="23"/>
      <c r="AN46" s="14"/>
    </row>
    <row r="47" spans="1:40" x14ac:dyDescent="0.25">
      <c r="A47" s="15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T47" s="14"/>
      <c r="U47" s="23"/>
      <c r="AN47" s="14"/>
    </row>
    <row r="48" spans="1:40" x14ac:dyDescent="0.25">
      <c r="A48" s="15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T48" s="14"/>
      <c r="U48" s="23"/>
      <c r="AN48" s="14"/>
    </row>
    <row r="49" spans="1:40" x14ac:dyDescent="0.25">
      <c r="A49" s="15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T49" s="14"/>
      <c r="U49" s="23"/>
      <c r="AN49" s="14"/>
    </row>
    <row r="50" spans="1:40" x14ac:dyDescent="0.25">
      <c r="A50" s="15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T50" s="14"/>
      <c r="U50" s="23"/>
      <c r="AN50" s="14"/>
    </row>
    <row r="51" spans="1:40" x14ac:dyDescent="0.25">
      <c r="A51" s="15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T51" s="14"/>
      <c r="U51" s="23"/>
      <c r="AN51" s="14"/>
    </row>
    <row r="52" spans="1:40" x14ac:dyDescent="0.25">
      <c r="A52" s="15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T52" s="14"/>
      <c r="U52" s="23"/>
      <c r="AN52" s="14"/>
    </row>
    <row r="53" spans="1:40" x14ac:dyDescent="0.25">
      <c r="A53" s="15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T53" s="14"/>
      <c r="U53" s="23"/>
      <c r="AN53" s="14"/>
    </row>
    <row r="54" spans="1:40" x14ac:dyDescent="0.25">
      <c r="A54" s="15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T54" s="14"/>
      <c r="U54" s="23"/>
      <c r="AN54" s="14"/>
    </row>
    <row r="55" spans="1:40" x14ac:dyDescent="0.25">
      <c r="A55" s="15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T55" s="14"/>
      <c r="U55" s="23"/>
      <c r="AN55" s="14"/>
    </row>
    <row r="56" spans="1:40" x14ac:dyDescent="0.25">
      <c r="A56" s="15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T56" s="14"/>
      <c r="U56" s="23"/>
      <c r="AN56" s="14"/>
    </row>
    <row r="57" spans="1:40" x14ac:dyDescent="0.25">
      <c r="A57" s="15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T57" s="14"/>
      <c r="U57" s="23"/>
      <c r="AN57" s="14"/>
    </row>
    <row r="58" spans="1:40" x14ac:dyDescent="0.25">
      <c r="A58" s="15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T58" s="14"/>
      <c r="U58" s="23"/>
      <c r="AN58" s="14"/>
    </row>
    <row r="59" spans="1:40" x14ac:dyDescent="0.25">
      <c r="A59" s="15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T59" s="14"/>
      <c r="U59" s="23"/>
      <c r="AN59" s="14"/>
    </row>
    <row r="60" spans="1:40" x14ac:dyDescent="0.25">
      <c r="A60" s="15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T60" s="14"/>
      <c r="U60" s="23"/>
      <c r="AN60" s="14"/>
    </row>
    <row r="61" spans="1:40" x14ac:dyDescent="0.25">
      <c r="A61" s="15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T61" s="14"/>
      <c r="U61" s="23"/>
      <c r="AN61" s="14"/>
    </row>
    <row r="62" spans="1:40" x14ac:dyDescent="0.25">
      <c r="A62" s="15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T62" s="14"/>
      <c r="U62" s="23"/>
      <c r="AN62" s="14"/>
    </row>
    <row r="63" spans="1:40" x14ac:dyDescent="0.25">
      <c r="A63" s="15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T63" s="14"/>
      <c r="U63" s="23"/>
      <c r="AN63" s="14"/>
    </row>
    <row r="64" spans="1:40" x14ac:dyDescent="0.25">
      <c r="A64" s="15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T64" s="14"/>
      <c r="U64" s="23"/>
      <c r="AN64" s="14"/>
    </row>
    <row r="65" spans="1:40" x14ac:dyDescent="0.25">
      <c r="A65" s="15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T65" s="14"/>
      <c r="U65" s="23"/>
      <c r="AN65" s="14"/>
    </row>
    <row r="66" spans="1:40" x14ac:dyDescent="0.25">
      <c r="A66" s="15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T66" s="14"/>
      <c r="U66" s="23"/>
      <c r="AN66" s="14"/>
    </row>
    <row r="67" spans="1:40" x14ac:dyDescent="0.25">
      <c r="A67" s="15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T67" s="14"/>
      <c r="U67" s="23"/>
      <c r="AN67" s="14"/>
    </row>
    <row r="68" spans="1:40" x14ac:dyDescent="0.25">
      <c r="A68" s="15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T68" s="14"/>
      <c r="U68" s="23"/>
      <c r="AN68" s="14"/>
    </row>
    <row r="69" spans="1:40" x14ac:dyDescent="0.25">
      <c r="A69" s="15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T69" s="14"/>
      <c r="U69" s="23"/>
      <c r="AN69" s="14"/>
    </row>
    <row r="70" spans="1:40" x14ac:dyDescent="0.25">
      <c r="A70" s="15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T70" s="14"/>
      <c r="U70" s="23"/>
      <c r="AN70" s="14"/>
    </row>
    <row r="71" spans="1:40" x14ac:dyDescent="0.25">
      <c r="A71" s="15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T71" s="14"/>
      <c r="U71" s="23"/>
      <c r="AN71" s="14"/>
    </row>
    <row r="72" spans="1:40" x14ac:dyDescent="0.25">
      <c r="A72" s="15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T72" s="14"/>
      <c r="U72" s="23"/>
      <c r="AN72" s="14"/>
    </row>
    <row r="73" spans="1:40" x14ac:dyDescent="0.25">
      <c r="A73" s="15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T73" s="14"/>
      <c r="U73" s="23"/>
      <c r="AN73" s="14"/>
    </row>
    <row r="74" spans="1:40" x14ac:dyDescent="0.25">
      <c r="A74" s="15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T74" s="14"/>
      <c r="U74" s="23"/>
      <c r="AN74" s="14"/>
    </row>
    <row r="75" spans="1:40" x14ac:dyDescent="0.25">
      <c r="A75" s="15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T75" s="14"/>
      <c r="U75" s="23"/>
      <c r="AN75" s="14"/>
    </row>
    <row r="76" spans="1:40" x14ac:dyDescent="0.25">
      <c r="A76" s="15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T76" s="14"/>
      <c r="U76" s="23"/>
      <c r="AN76" s="14"/>
    </row>
    <row r="77" spans="1:40" x14ac:dyDescent="0.25">
      <c r="A77" s="15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T77" s="14"/>
      <c r="U77" s="23"/>
      <c r="AN77" s="14"/>
    </row>
    <row r="78" spans="1:40" x14ac:dyDescent="0.25">
      <c r="A78" s="15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T78" s="14"/>
      <c r="U78" s="23"/>
      <c r="AN78" s="14"/>
    </row>
    <row r="79" spans="1:40" x14ac:dyDescent="0.25">
      <c r="A79" s="15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T79" s="14"/>
      <c r="U79" s="23"/>
      <c r="AN79" s="14"/>
    </row>
    <row r="80" spans="1:40" x14ac:dyDescent="0.25">
      <c r="A80" s="15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T80" s="14"/>
      <c r="U80" s="23"/>
      <c r="AN80" s="14"/>
    </row>
    <row r="81" spans="1:40" x14ac:dyDescent="0.25">
      <c r="A81" s="15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T81" s="14"/>
      <c r="U81" s="23"/>
      <c r="AN81" s="14"/>
    </row>
    <row r="82" spans="1:40" x14ac:dyDescent="0.25">
      <c r="A82" s="15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T82" s="14"/>
      <c r="U82" s="23"/>
      <c r="AN82" s="14"/>
    </row>
    <row r="83" spans="1:40" x14ac:dyDescent="0.25">
      <c r="A83" s="15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T83" s="14"/>
      <c r="U83" s="23"/>
      <c r="AN83" s="14"/>
    </row>
    <row r="84" spans="1:40" x14ac:dyDescent="0.25">
      <c r="A84" s="15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T84" s="14"/>
      <c r="U84" s="23"/>
      <c r="AN84" s="14"/>
    </row>
    <row r="85" spans="1:40" x14ac:dyDescent="0.25">
      <c r="A85" s="15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T85" s="14"/>
      <c r="U85" s="23"/>
      <c r="AN85" s="14"/>
    </row>
    <row r="86" spans="1:40" x14ac:dyDescent="0.25">
      <c r="A86" s="15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T86" s="14"/>
      <c r="U86" s="23"/>
      <c r="AN86" s="14"/>
    </row>
    <row r="87" spans="1:40" x14ac:dyDescent="0.25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T87" s="14"/>
      <c r="U87" s="23"/>
      <c r="AN87" s="14"/>
    </row>
    <row r="88" spans="1:40" x14ac:dyDescent="0.25">
      <c r="A88" s="15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T88" s="14"/>
      <c r="U88" s="23"/>
      <c r="AN88" s="14"/>
    </row>
    <row r="89" spans="1:40" x14ac:dyDescent="0.25">
      <c r="A89" s="15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T89" s="14"/>
      <c r="U89" s="23"/>
      <c r="AN89" s="14"/>
    </row>
    <row r="90" spans="1:40" x14ac:dyDescent="0.25">
      <c r="A90" s="15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T90" s="14"/>
      <c r="U90" s="23"/>
      <c r="AN90" s="14"/>
    </row>
    <row r="91" spans="1:40" x14ac:dyDescent="0.25">
      <c r="A91" s="15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T91" s="14"/>
      <c r="U91" s="23"/>
      <c r="AN91" s="14"/>
    </row>
    <row r="92" spans="1:40" x14ac:dyDescent="0.25">
      <c r="A92" s="15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T92" s="14"/>
      <c r="U92" s="23"/>
      <c r="AN92" s="14"/>
    </row>
    <row r="93" spans="1:40" x14ac:dyDescent="0.25">
      <c r="A93" s="15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T93" s="14"/>
      <c r="U93" s="23"/>
      <c r="AN93" s="14"/>
    </row>
    <row r="94" spans="1:40" x14ac:dyDescent="0.25">
      <c r="A94" s="15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T94" s="14"/>
      <c r="U94" s="23"/>
      <c r="AN94" s="14"/>
    </row>
    <row r="95" spans="1:40" x14ac:dyDescent="0.25">
      <c r="A95" s="15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T95" s="14"/>
      <c r="U95" s="23"/>
      <c r="AN95" s="14"/>
    </row>
    <row r="96" spans="1:40" x14ac:dyDescent="0.25">
      <c r="A96" s="15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T96" s="14"/>
      <c r="U96" s="23"/>
      <c r="AN96" s="14"/>
    </row>
    <row r="97" spans="1:40" x14ac:dyDescent="0.25">
      <c r="A97" s="15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T97" s="14"/>
      <c r="U97" s="23"/>
      <c r="AN97" s="14"/>
    </row>
    <row r="98" spans="1:40" x14ac:dyDescent="0.25">
      <c r="A98" s="15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T98" s="14"/>
      <c r="U98" s="23"/>
      <c r="AN98" s="14"/>
    </row>
    <row r="99" spans="1:40" x14ac:dyDescent="0.25">
      <c r="A99" s="15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T99" s="14"/>
      <c r="U99" s="23"/>
      <c r="AN99" s="14"/>
    </row>
    <row r="100" spans="1:40" x14ac:dyDescent="0.25">
      <c r="A100" s="15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T100" s="14"/>
      <c r="U100" s="23"/>
      <c r="AN100" s="14"/>
    </row>
    <row r="101" spans="1:40" x14ac:dyDescent="0.25">
      <c r="A101" s="15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T101" s="14"/>
      <c r="U101" s="23"/>
      <c r="AN101" s="14"/>
    </row>
    <row r="102" spans="1:40" x14ac:dyDescent="0.25">
      <c r="A102" s="15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T102" s="14"/>
      <c r="U102" s="23"/>
      <c r="AN102" s="14"/>
    </row>
    <row r="103" spans="1:40" x14ac:dyDescent="0.25">
      <c r="A103" s="15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T103" s="14"/>
      <c r="U103" s="23"/>
      <c r="AN103" s="14"/>
    </row>
    <row r="104" spans="1:40" x14ac:dyDescent="0.25">
      <c r="A104" s="15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T104" s="14"/>
      <c r="U104" s="23"/>
      <c r="AN104" s="14"/>
    </row>
    <row r="105" spans="1:40" x14ac:dyDescent="0.25">
      <c r="A105" s="15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T105" s="14"/>
      <c r="U105" s="23"/>
      <c r="AN105" s="14"/>
    </row>
    <row r="106" spans="1:40" x14ac:dyDescent="0.25">
      <c r="A106" s="15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T106" s="14"/>
      <c r="U106" s="23"/>
      <c r="AN106" s="14"/>
    </row>
    <row r="107" spans="1:40" x14ac:dyDescent="0.25">
      <c r="A107" s="15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T107" s="14"/>
      <c r="U107" s="23"/>
      <c r="AN107" s="14"/>
    </row>
    <row r="108" spans="1:40" x14ac:dyDescent="0.25">
      <c r="A108" s="15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T108" s="14"/>
      <c r="U108" s="23"/>
      <c r="AN108" s="14"/>
    </row>
    <row r="109" spans="1:40" x14ac:dyDescent="0.25">
      <c r="A109" s="15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T109" s="14"/>
      <c r="U109" s="23"/>
      <c r="AN109" s="14"/>
    </row>
    <row r="110" spans="1:40" x14ac:dyDescent="0.25">
      <c r="A110" s="15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T110" s="14"/>
      <c r="U110" s="23"/>
      <c r="AN110" s="14"/>
    </row>
    <row r="111" spans="1:40" x14ac:dyDescent="0.25">
      <c r="A111" s="15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T111" s="14"/>
      <c r="U111" s="23"/>
      <c r="AN111" s="14"/>
    </row>
    <row r="112" spans="1:40" x14ac:dyDescent="0.25">
      <c r="A112" s="15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T112" s="14"/>
      <c r="U112" s="23"/>
      <c r="AN112" s="14"/>
    </row>
    <row r="113" spans="1:40" x14ac:dyDescent="0.25">
      <c r="A113" s="15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T113" s="14"/>
      <c r="U113" s="23"/>
      <c r="AN113" s="14"/>
    </row>
    <row r="114" spans="1:40" x14ac:dyDescent="0.25">
      <c r="A114" s="15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T114" s="14"/>
      <c r="U114" s="23"/>
      <c r="AN114" s="14"/>
    </row>
    <row r="115" spans="1:40" x14ac:dyDescent="0.25">
      <c r="A115" s="15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T115" s="14"/>
      <c r="U115" s="23"/>
      <c r="AN115" s="14"/>
    </row>
    <row r="116" spans="1:40" x14ac:dyDescent="0.25">
      <c r="A116" s="15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T116" s="14"/>
      <c r="U116" s="23"/>
      <c r="AN116" s="14"/>
    </row>
    <row r="117" spans="1:40" x14ac:dyDescent="0.25">
      <c r="A117" s="15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T117" s="14"/>
      <c r="U117" s="23"/>
      <c r="AN117" s="14"/>
    </row>
    <row r="118" spans="1:40" x14ac:dyDescent="0.25">
      <c r="A118" s="15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T118" s="14"/>
      <c r="U118" s="23"/>
      <c r="AN118" s="14"/>
    </row>
    <row r="119" spans="1:40" x14ac:dyDescent="0.25">
      <c r="A119" s="15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T119" s="14"/>
      <c r="U119" s="23"/>
      <c r="AN119" s="14"/>
    </row>
    <row r="120" spans="1:40" x14ac:dyDescent="0.25">
      <c r="A120" s="15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T120" s="14"/>
      <c r="U120" s="23"/>
      <c r="AN120" s="14"/>
    </row>
    <row r="121" spans="1:40" x14ac:dyDescent="0.25">
      <c r="A121" s="15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T121" s="14"/>
      <c r="U121" s="23"/>
      <c r="AN121" s="14"/>
    </row>
    <row r="122" spans="1:40" x14ac:dyDescent="0.25">
      <c r="A122" s="15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T122" s="14"/>
      <c r="U122" s="23"/>
      <c r="AN122" s="14"/>
    </row>
    <row r="123" spans="1:40" x14ac:dyDescent="0.25">
      <c r="A123" s="15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T123" s="14"/>
      <c r="U123" s="23"/>
      <c r="AN123" s="14"/>
    </row>
    <row r="124" spans="1:40" x14ac:dyDescent="0.25">
      <c r="A124" s="15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T124" s="14"/>
      <c r="U124" s="23"/>
      <c r="AN124" s="14"/>
    </row>
    <row r="125" spans="1:40" x14ac:dyDescent="0.25">
      <c r="A125" s="15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T125" s="14"/>
      <c r="U125" s="23"/>
      <c r="AN125" s="14"/>
    </row>
    <row r="126" spans="1:40" x14ac:dyDescent="0.25">
      <c r="A126" s="15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T126" s="14"/>
      <c r="U126" s="23"/>
      <c r="AN126" s="14"/>
    </row>
    <row r="127" spans="1:40" x14ac:dyDescent="0.25">
      <c r="A127" s="15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T127" s="14"/>
      <c r="U127" s="23"/>
      <c r="AN127" s="14"/>
    </row>
    <row r="128" spans="1:40" x14ac:dyDescent="0.25">
      <c r="A128" s="15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T128" s="14"/>
      <c r="U128" s="23"/>
      <c r="AN128" s="14"/>
    </row>
    <row r="129" spans="1:40" x14ac:dyDescent="0.25">
      <c r="A129" s="15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T129" s="14"/>
      <c r="U129" s="23"/>
      <c r="AN129" s="14"/>
    </row>
    <row r="130" spans="1:40" x14ac:dyDescent="0.25">
      <c r="A130" s="15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T130" s="14"/>
      <c r="U130" s="23"/>
      <c r="AN130" s="14"/>
    </row>
    <row r="131" spans="1:40" x14ac:dyDescent="0.25">
      <c r="A131" s="15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T131" s="14"/>
      <c r="U131" s="23"/>
      <c r="AN131" s="14"/>
    </row>
    <row r="132" spans="1:40" x14ac:dyDescent="0.25">
      <c r="A132" s="15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T132" s="14"/>
      <c r="U132" s="23"/>
      <c r="AN132" s="14"/>
    </row>
    <row r="133" spans="1:40" x14ac:dyDescent="0.25">
      <c r="A133" s="15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T133" s="14"/>
      <c r="U133" s="23"/>
      <c r="AN133" s="14"/>
    </row>
    <row r="134" spans="1:40" x14ac:dyDescent="0.25">
      <c r="A134" s="15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T134" s="14"/>
      <c r="U134" s="23"/>
      <c r="AN134" s="14"/>
    </row>
    <row r="135" spans="1:40" x14ac:dyDescent="0.25">
      <c r="A135" s="15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T135" s="14"/>
      <c r="U135" s="23"/>
      <c r="AN135" s="14"/>
    </row>
    <row r="136" spans="1:40" x14ac:dyDescent="0.25">
      <c r="A136" s="15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T136" s="14"/>
      <c r="U136" s="23"/>
      <c r="AN136" s="14"/>
    </row>
    <row r="137" spans="1:40" x14ac:dyDescent="0.25">
      <c r="A137" s="15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T137" s="14"/>
      <c r="U137" s="23"/>
      <c r="AN137" s="14"/>
    </row>
    <row r="138" spans="1:40" x14ac:dyDescent="0.25">
      <c r="A138" s="15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T138" s="14"/>
      <c r="U138" s="23"/>
      <c r="AN138" s="14"/>
    </row>
    <row r="139" spans="1:40" x14ac:dyDescent="0.25">
      <c r="A139" s="15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T139" s="14"/>
      <c r="U139" s="23"/>
      <c r="AN139" s="14"/>
    </row>
    <row r="140" spans="1:40" x14ac:dyDescent="0.25">
      <c r="A140" s="15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T140" s="14"/>
      <c r="U140" s="23"/>
      <c r="AN140" s="14"/>
    </row>
    <row r="141" spans="1:40" x14ac:dyDescent="0.25">
      <c r="A141" s="15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T141" s="14"/>
      <c r="U141" s="23"/>
      <c r="AN141" s="14"/>
    </row>
    <row r="142" spans="1:40" x14ac:dyDescent="0.25">
      <c r="A142" s="15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T142" s="14"/>
      <c r="U142" s="23"/>
      <c r="AN142" s="14"/>
    </row>
    <row r="143" spans="1:40" x14ac:dyDescent="0.25">
      <c r="A143" s="15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T143" s="14"/>
      <c r="U143" s="23"/>
      <c r="AN143" s="14"/>
    </row>
    <row r="144" spans="1:40" x14ac:dyDescent="0.25">
      <c r="A144" s="15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T144" s="14"/>
      <c r="U144" s="23"/>
      <c r="AN144" s="14"/>
    </row>
    <row r="145" spans="1:40" x14ac:dyDescent="0.25">
      <c r="A145" s="15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T145" s="14"/>
      <c r="U145" s="23"/>
      <c r="AN145" s="14"/>
    </row>
    <row r="146" spans="1:40" x14ac:dyDescent="0.25">
      <c r="A146" s="15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T146" s="14"/>
      <c r="U146" s="23"/>
      <c r="AN146" s="14"/>
    </row>
    <row r="147" spans="1:40" x14ac:dyDescent="0.25">
      <c r="A147" s="15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T147" s="14"/>
      <c r="U147" s="23"/>
      <c r="AN147" s="14"/>
    </row>
    <row r="148" spans="1:40" x14ac:dyDescent="0.25">
      <c r="A148" s="15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T148" s="14"/>
      <c r="U148" s="23"/>
      <c r="AN148" s="14"/>
    </row>
    <row r="149" spans="1:40" x14ac:dyDescent="0.25">
      <c r="A149" s="15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T149" s="14"/>
      <c r="U149" s="23"/>
      <c r="AN149" s="14"/>
    </row>
    <row r="150" spans="1:40" x14ac:dyDescent="0.25">
      <c r="A150" s="15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T150" s="14"/>
      <c r="U150" s="23"/>
      <c r="AN150" s="14"/>
    </row>
    <row r="151" spans="1:40" x14ac:dyDescent="0.25">
      <c r="A151" s="15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T151" s="14"/>
      <c r="U151" s="23"/>
      <c r="AN151" s="14"/>
    </row>
    <row r="152" spans="1:40" x14ac:dyDescent="0.25">
      <c r="A152" s="15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T152" s="14"/>
      <c r="U152" s="23"/>
      <c r="AN152" s="14"/>
    </row>
    <row r="153" spans="1:40" x14ac:dyDescent="0.25">
      <c r="A153" s="15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T153" s="14"/>
      <c r="U153" s="23"/>
      <c r="AN153" s="14"/>
    </row>
    <row r="154" spans="1:40" x14ac:dyDescent="0.25">
      <c r="A154" s="15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T154" s="14"/>
      <c r="U154" s="23"/>
      <c r="AN154" s="14"/>
    </row>
    <row r="155" spans="1:40" x14ac:dyDescent="0.25">
      <c r="A155" s="15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T155" s="14"/>
      <c r="U155" s="23"/>
      <c r="AN155" s="14"/>
    </row>
    <row r="156" spans="1:40" x14ac:dyDescent="0.25">
      <c r="A156" s="15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T156" s="14"/>
      <c r="U156" s="23"/>
      <c r="AN156" s="14"/>
    </row>
    <row r="157" spans="1:40" x14ac:dyDescent="0.25">
      <c r="A157" s="15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T157" s="14"/>
      <c r="U157" s="23"/>
      <c r="AN157" s="14"/>
    </row>
    <row r="158" spans="1:40" x14ac:dyDescent="0.25">
      <c r="A158" s="15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T158" s="14"/>
      <c r="U158" s="23"/>
      <c r="AN158" s="14"/>
    </row>
  </sheetData>
  <mergeCells count="23">
    <mergeCell ref="AJ9:AM9"/>
    <mergeCell ref="A8:Q8"/>
    <mergeCell ref="S1:AN1"/>
    <mergeCell ref="A21:Q21"/>
    <mergeCell ref="S21:AI21"/>
    <mergeCell ref="J9:M9"/>
    <mergeCell ref="N9:Q9"/>
    <mergeCell ref="AB9:AE9"/>
    <mergeCell ref="R9:R10"/>
    <mergeCell ref="AN9:AN10"/>
    <mergeCell ref="A3:R3"/>
    <mergeCell ref="F9:I9"/>
    <mergeCell ref="X9:AA9"/>
    <mergeCell ref="A1:R1"/>
    <mergeCell ref="S3:AN3"/>
    <mergeCell ref="S4:AN4"/>
    <mergeCell ref="A7:R7"/>
    <mergeCell ref="A4:R4"/>
    <mergeCell ref="AF9:AI9"/>
    <mergeCell ref="B9:E9"/>
    <mergeCell ref="T9:W9"/>
    <mergeCell ref="S8:AM8"/>
    <mergeCell ref="S7:AN7"/>
  </mergeCells>
  <phoneticPr fontId="1" type="noConversion"/>
  <printOptions horizontalCentered="1"/>
  <pageMargins left="0.25" right="0.25" top="0.75" bottom="0.75" header="0.3" footer="0.3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79998168889431442"/>
  </sheetPr>
  <dimension ref="A1:E107"/>
  <sheetViews>
    <sheetView workbookViewId="0">
      <selection activeCell="D65" sqref="D65"/>
    </sheetView>
  </sheetViews>
  <sheetFormatPr defaultRowHeight="12.75" x14ac:dyDescent="0.2"/>
  <cols>
    <col min="1" max="1" width="50.5703125" customWidth="1"/>
    <col min="2" max="2" width="16.85546875" customWidth="1"/>
    <col min="3" max="3" width="14.140625" customWidth="1"/>
    <col min="4" max="4" width="15.5703125" customWidth="1"/>
  </cols>
  <sheetData>
    <row r="1" spans="1:5" ht="15.75" x14ac:dyDescent="0.25">
      <c r="A1" s="333" t="s">
        <v>786</v>
      </c>
      <c r="B1" s="333"/>
      <c r="C1" s="333"/>
      <c r="D1" s="333"/>
      <c r="E1" s="143"/>
    </row>
    <row r="2" spans="1:5" ht="15.75" x14ac:dyDescent="0.25">
      <c r="A2" s="2"/>
      <c r="B2" s="2"/>
      <c r="C2" s="2"/>
      <c r="D2" s="2"/>
    </row>
    <row r="3" spans="1:5" ht="15.75" x14ac:dyDescent="0.25">
      <c r="A3" s="2"/>
      <c r="B3" s="2"/>
      <c r="C3" s="2"/>
      <c r="D3" s="2"/>
    </row>
    <row r="4" spans="1:5" ht="15.75" x14ac:dyDescent="0.25">
      <c r="A4" s="332" t="s">
        <v>102</v>
      </c>
      <c r="B4" s="332"/>
      <c r="C4" s="332"/>
      <c r="D4" s="332"/>
      <c r="E4" s="100"/>
    </row>
    <row r="5" spans="1:5" ht="15.75" x14ac:dyDescent="0.25">
      <c r="A5" s="332" t="s">
        <v>785</v>
      </c>
      <c r="B5" s="332"/>
      <c r="C5" s="332"/>
      <c r="D5" s="332"/>
      <c r="E5" s="100"/>
    </row>
    <row r="6" spans="1:5" ht="15.75" x14ac:dyDescent="0.25">
      <c r="A6" s="3"/>
      <c r="B6" s="3"/>
      <c r="C6" s="3"/>
      <c r="D6" s="3"/>
      <c r="E6" s="100"/>
    </row>
    <row r="7" spans="1:5" ht="15.75" x14ac:dyDescent="0.25">
      <c r="A7" s="2"/>
      <c r="B7" s="2"/>
      <c r="C7" s="2"/>
      <c r="D7" s="2"/>
    </row>
    <row r="8" spans="1:5" ht="16.5" thickBot="1" x14ac:dyDescent="0.3">
      <c r="A8" s="61"/>
      <c r="B8" s="61"/>
      <c r="C8" s="61"/>
      <c r="D8" s="8" t="s">
        <v>303</v>
      </c>
    </row>
    <row r="9" spans="1:5" ht="32.25" thickBot="1" x14ac:dyDescent="0.25">
      <c r="A9" s="101" t="s">
        <v>3</v>
      </c>
      <c r="B9" s="101" t="s">
        <v>162</v>
      </c>
      <c r="C9" s="101" t="s">
        <v>709</v>
      </c>
      <c r="D9" s="101" t="s">
        <v>164</v>
      </c>
    </row>
    <row r="10" spans="1:5" ht="15.75" x14ac:dyDescent="0.25">
      <c r="A10" s="102" t="s">
        <v>710</v>
      </c>
      <c r="B10" s="103">
        <f>B11+B15+B22+B34</f>
        <v>0</v>
      </c>
      <c r="C10" s="104"/>
      <c r="D10" s="105">
        <f>D11+D15+D22+D34</f>
        <v>0</v>
      </c>
    </row>
    <row r="11" spans="1:5" ht="15.75" x14ac:dyDescent="0.25">
      <c r="A11" s="106" t="s">
        <v>711</v>
      </c>
      <c r="B11" s="107">
        <v>0</v>
      </c>
      <c r="C11" s="108"/>
      <c r="D11" s="107">
        <v>0</v>
      </c>
    </row>
    <row r="12" spans="1:5" ht="15.75" x14ac:dyDescent="0.25">
      <c r="A12" s="109" t="s">
        <v>712</v>
      </c>
      <c r="B12" s="110">
        <v>0</v>
      </c>
      <c r="C12" s="111"/>
      <c r="D12" s="110">
        <v>0</v>
      </c>
    </row>
    <row r="13" spans="1:5" ht="15.75" x14ac:dyDescent="0.25">
      <c r="A13" s="109" t="s">
        <v>713</v>
      </c>
      <c r="B13" s="110">
        <v>0</v>
      </c>
      <c r="C13" s="111"/>
      <c r="D13" s="110">
        <v>0</v>
      </c>
    </row>
    <row r="14" spans="1:5" ht="15.75" x14ac:dyDescent="0.25">
      <c r="A14" s="109"/>
      <c r="B14" s="110"/>
      <c r="C14" s="111"/>
      <c r="D14" s="110"/>
    </row>
    <row r="15" spans="1:5" ht="15.75" x14ac:dyDescent="0.25">
      <c r="A15" s="106" t="s">
        <v>714</v>
      </c>
      <c r="B15" s="107">
        <v>0</v>
      </c>
      <c r="C15" s="108"/>
      <c r="D15" s="107">
        <v>0</v>
      </c>
    </row>
    <row r="16" spans="1:5" ht="15.75" x14ac:dyDescent="0.25">
      <c r="A16" s="109" t="s">
        <v>715</v>
      </c>
      <c r="B16" s="112">
        <v>0</v>
      </c>
      <c r="C16" s="113"/>
      <c r="D16" s="112">
        <v>0</v>
      </c>
    </row>
    <row r="17" spans="1:4" ht="15.75" x14ac:dyDescent="0.25">
      <c r="A17" s="109" t="s">
        <v>716</v>
      </c>
      <c r="B17" s="112">
        <v>0</v>
      </c>
      <c r="C17" s="113"/>
      <c r="D17" s="112">
        <v>0</v>
      </c>
    </row>
    <row r="18" spans="1:4" ht="15.75" x14ac:dyDescent="0.25">
      <c r="A18" s="109" t="s">
        <v>717</v>
      </c>
      <c r="B18" s="112">
        <v>0</v>
      </c>
      <c r="C18" s="113"/>
      <c r="D18" s="112">
        <v>0</v>
      </c>
    </row>
    <row r="19" spans="1:4" ht="15.75" x14ac:dyDescent="0.25">
      <c r="A19" s="109" t="s">
        <v>718</v>
      </c>
      <c r="B19" s="112">
        <v>0</v>
      </c>
      <c r="C19" s="113"/>
      <c r="D19" s="112">
        <v>0</v>
      </c>
    </row>
    <row r="20" spans="1:4" ht="15.75" x14ac:dyDescent="0.25">
      <c r="A20" s="109" t="s">
        <v>719</v>
      </c>
      <c r="B20" s="112">
        <v>0</v>
      </c>
      <c r="C20" s="113"/>
      <c r="D20" s="112">
        <v>0</v>
      </c>
    </row>
    <row r="21" spans="1:4" ht="15.75" x14ac:dyDescent="0.25">
      <c r="A21" s="109"/>
      <c r="B21" s="112"/>
      <c r="C21" s="113"/>
      <c r="D21" s="112"/>
    </row>
    <row r="22" spans="1:4" ht="15.75" x14ac:dyDescent="0.25">
      <c r="A22" s="106" t="s">
        <v>720</v>
      </c>
      <c r="B22" s="107">
        <v>0</v>
      </c>
      <c r="C22" s="108"/>
      <c r="D22" s="107">
        <v>0</v>
      </c>
    </row>
    <row r="23" spans="1:4" ht="15.75" x14ac:dyDescent="0.25">
      <c r="A23" s="109" t="s">
        <v>721</v>
      </c>
      <c r="B23" s="110">
        <v>0</v>
      </c>
      <c r="C23" s="111"/>
      <c r="D23" s="110">
        <v>0</v>
      </c>
    </row>
    <row r="24" spans="1:4" ht="15.75" x14ac:dyDescent="0.25">
      <c r="A24" s="109" t="s">
        <v>722</v>
      </c>
      <c r="B24" s="110">
        <v>0</v>
      </c>
      <c r="C24" s="111"/>
      <c r="D24" s="110">
        <v>0</v>
      </c>
    </row>
    <row r="25" spans="1:4" ht="15.75" x14ac:dyDescent="0.25">
      <c r="A25" s="109" t="s">
        <v>723</v>
      </c>
      <c r="B25" s="110">
        <v>0</v>
      </c>
      <c r="C25" s="111"/>
      <c r="D25" s="110">
        <v>0</v>
      </c>
    </row>
    <row r="26" spans="1:4" ht="15.75" x14ac:dyDescent="0.25">
      <c r="A26" s="109" t="s">
        <v>724</v>
      </c>
      <c r="B26" s="110">
        <v>0</v>
      </c>
      <c r="C26" s="111"/>
      <c r="D26" s="110">
        <v>0</v>
      </c>
    </row>
    <row r="27" spans="1:4" ht="15.75" x14ac:dyDescent="0.25">
      <c r="A27" s="109" t="s">
        <v>725</v>
      </c>
      <c r="B27" s="110">
        <v>0</v>
      </c>
      <c r="C27" s="111"/>
      <c r="D27" s="110">
        <v>0</v>
      </c>
    </row>
    <row r="28" spans="1:4" ht="15.75" x14ac:dyDescent="0.25">
      <c r="A28" s="109" t="s">
        <v>726</v>
      </c>
      <c r="B28" s="110">
        <v>0</v>
      </c>
      <c r="C28" s="111"/>
      <c r="D28" s="110">
        <v>0</v>
      </c>
    </row>
    <row r="29" spans="1:4" ht="15.75" x14ac:dyDescent="0.25">
      <c r="A29" s="109" t="s">
        <v>727</v>
      </c>
      <c r="B29" s="110">
        <v>0</v>
      </c>
      <c r="C29" s="111"/>
      <c r="D29" s="110">
        <v>0</v>
      </c>
    </row>
    <row r="30" spans="1:4" ht="15.75" x14ac:dyDescent="0.25">
      <c r="A30" s="109" t="s">
        <v>728</v>
      </c>
      <c r="B30" s="110">
        <v>0</v>
      </c>
      <c r="C30" s="111"/>
      <c r="D30" s="110">
        <v>0</v>
      </c>
    </row>
    <row r="31" spans="1:4" ht="15.75" x14ac:dyDescent="0.25">
      <c r="A31" s="109" t="s">
        <v>729</v>
      </c>
      <c r="B31" s="110">
        <v>0</v>
      </c>
      <c r="C31" s="111"/>
      <c r="D31" s="110">
        <v>0</v>
      </c>
    </row>
    <row r="32" spans="1:4" ht="15.75" x14ac:dyDescent="0.25">
      <c r="A32" s="109" t="s">
        <v>730</v>
      </c>
      <c r="B32" s="110">
        <v>0</v>
      </c>
      <c r="C32" s="111"/>
      <c r="D32" s="110">
        <v>0</v>
      </c>
    </row>
    <row r="33" spans="1:4" ht="15.75" x14ac:dyDescent="0.25">
      <c r="A33" s="109"/>
      <c r="B33" s="110"/>
      <c r="C33" s="111"/>
      <c r="D33" s="110"/>
    </row>
    <row r="34" spans="1:4" ht="15.75" x14ac:dyDescent="0.25">
      <c r="A34" s="106" t="s">
        <v>731</v>
      </c>
      <c r="B34" s="110">
        <v>0</v>
      </c>
      <c r="C34" s="111"/>
      <c r="D34" s="110">
        <v>0</v>
      </c>
    </row>
    <row r="35" spans="1:4" ht="15.75" x14ac:dyDescent="0.25">
      <c r="A35" s="109" t="s">
        <v>732</v>
      </c>
      <c r="B35" s="110">
        <v>0</v>
      </c>
      <c r="C35" s="111"/>
      <c r="D35" s="110">
        <v>0</v>
      </c>
    </row>
    <row r="36" spans="1:4" ht="15.75" x14ac:dyDescent="0.25">
      <c r="A36" s="109" t="s">
        <v>733</v>
      </c>
      <c r="B36" s="110">
        <v>0</v>
      </c>
      <c r="C36" s="111"/>
      <c r="D36" s="110">
        <v>0</v>
      </c>
    </row>
    <row r="37" spans="1:4" ht="15.75" x14ac:dyDescent="0.25">
      <c r="A37" s="109" t="s">
        <v>734</v>
      </c>
      <c r="B37" s="110">
        <v>0</v>
      </c>
      <c r="C37" s="111"/>
      <c r="D37" s="110">
        <v>0</v>
      </c>
    </row>
    <row r="38" spans="1:4" ht="15.75" x14ac:dyDescent="0.25">
      <c r="A38" s="109" t="s">
        <v>735</v>
      </c>
      <c r="B38" s="110">
        <v>0</v>
      </c>
      <c r="C38" s="111"/>
      <c r="D38" s="110">
        <v>0</v>
      </c>
    </row>
    <row r="39" spans="1:4" ht="15.75" x14ac:dyDescent="0.25">
      <c r="A39" s="109" t="s">
        <v>736</v>
      </c>
      <c r="B39" s="110">
        <v>0</v>
      </c>
      <c r="C39" s="111"/>
      <c r="D39" s="110">
        <v>0</v>
      </c>
    </row>
    <row r="40" spans="1:4" ht="15.75" x14ac:dyDescent="0.25">
      <c r="A40" s="114"/>
      <c r="B40" s="110"/>
      <c r="C40" s="111"/>
      <c r="D40" s="110"/>
    </row>
    <row r="41" spans="1:4" ht="15.75" x14ac:dyDescent="0.25">
      <c r="A41" s="115" t="s">
        <v>737</v>
      </c>
      <c r="B41" s="116">
        <f>B42</f>
        <v>0</v>
      </c>
      <c r="C41" s="111"/>
      <c r="D41" s="116">
        <v>0</v>
      </c>
    </row>
    <row r="42" spans="1:4" ht="15.75" x14ac:dyDescent="0.25">
      <c r="A42" s="106" t="s">
        <v>738</v>
      </c>
      <c r="B42" s="110">
        <v>0</v>
      </c>
      <c r="C42" s="111"/>
      <c r="D42" s="110">
        <v>0</v>
      </c>
    </row>
    <row r="43" spans="1:4" ht="15.75" x14ac:dyDescent="0.25">
      <c r="A43" s="117" t="s">
        <v>739</v>
      </c>
      <c r="B43" s="110">
        <v>0</v>
      </c>
      <c r="C43" s="111"/>
      <c r="D43" s="110">
        <v>0</v>
      </c>
    </row>
    <row r="44" spans="1:4" ht="15.75" x14ac:dyDescent="0.25">
      <c r="A44" s="117" t="s">
        <v>740</v>
      </c>
      <c r="B44" s="110">
        <v>0</v>
      </c>
      <c r="C44" s="111"/>
      <c r="D44" s="110">
        <v>0</v>
      </c>
    </row>
    <row r="45" spans="1:4" ht="15.75" x14ac:dyDescent="0.25">
      <c r="A45" s="117" t="s">
        <v>741</v>
      </c>
      <c r="B45" s="110">
        <v>0</v>
      </c>
      <c r="C45" s="111"/>
      <c r="D45" s="110">
        <v>0</v>
      </c>
    </row>
    <row r="46" spans="1:4" ht="15.75" x14ac:dyDescent="0.25">
      <c r="A46" s="117" t="s">
        <v>742</v>
      </c>
      <c r="B46" s="110">
        <v>0</v>
      </c>
      <c r="C46" s="111"/>
      <c r="D46" s="110">
        <v>0</v>
      </c>
    </row>
    <row r="47" spans="1:4" ht="15.75" x14ac:dyDescent="0.25">
      <c r="A47" s="117" t="s">
        <v>743</v>
      </c>
      <c r="B47" s="110">
        <v>0</v>
      </c>
      <c r="C47" s="111"/>
      <c r="D47" s="110">
        <v>0</v>
      </c>
    </row>
    <row r="48" spans="1:4" ht="15.75" x14ac:dyDescent="0.25">
      <c r="A48" s="109"/>
      <c r="B48" s="110"/>
      <c r="C48" s="111"/>
      <c r="D48" s="110"/>
    </row>
    <row r="49" spans="1:4" ht="15.75" x14ac:dyDescent="0.25">
      <c r="A49" s="106" t="s">
        <v>744</v>
      </c>
      <c r="B49" s="107">
        <v>0</v>
      </c>
      <c r="C49" s="108"/>
      <c r="D49" s="107">
        <v>0</v>
      </c>
    </row>
    <row r="50" spans="1:4" ht="15.75" x14ac:dyDescent="0.25">
      <c r="A50" s="117" t="s">
        <v>745</v>
      </c>
      <c r="B50" s="110">
        <v>0</v>
      </c>
      <c r="C50" s="111"/>
      <c r="D50" s="110">
        <v>0</v>
      </c>
    </row>
    <row r="51" spans="1:4" ht="15.75" x14ac:dyDescent="0.25">
      <c r="A51" s="117" t="s">
        <v>746</v>
      </c>
      <c r="B51" s="110">
        <v>0</v>
      </c>
      <c r="C51" s="111"/>
      <c r="D51" s="110">
        <v>0</v>
      </c>
    </row>
    <row r="52" spans="1:4" ht="15.75" x14ac:dyDescent="0.25">
      <c r="A52" s="109"/>
      <c r="B52" s="110"/>
      <c r="C52" s="111"/>
      <c r="D52" s="110"/>
    </row>
    <row r="53" spans="1:4" ht="15.75" x14ac:dyDescent="0.25">
      <c r="A53" s="115" t="s">
        <v>747</v>
      </c>
      <c r="B53" s="116">
        <f>B58+B63+B67</f>
        <v>1786865</v>
      </c>
      <c r="C53" s="118"/>
      <c r="D53" s="116">
        <f>D58+D63+D67</f>
        <v>3607123</v>
      </c>
    </row>
    <row r="54" spans="1:4" ht="15.75" x14ac:dyDescent="0.25">
      <c r="A54" s="106" t="s">
        <v>748</v>
      </c>
      <c r="B54" s="110">
        <v>0</v>
      </c>
      <c r="C54" s="111"/>
      <c r="D54" s="110">
        <v>0</v>
      </c>
    </row>
    <row r="55" spans="1:4" ht="15.75" x14ac:dyDescent="0.25">
      <c r="A55" s="117" t="s">
        <v>749</v>
      </c>
      <c r="B55" s="110">
        <v>0</v>
      </c>
      <c r="C55" s="111"/>
      <c r="D55" s="110">
        <v>0</v>
      </c>
    </row>
    <row r="56" spans="1:4" ht="15.75" x14ac:dyDescent="0.25">
      <c r="A56" s="117" t="s">
        <v>750</v>
      </c>
      <c r="B56" s="110">
        <v>0</v>
      </c>
      <c r="C56" s="111"/>
      <c r="D56" s="110">
        <v>0</v>
      </c>
    </row>
    <row r="57" spans="1:4" ht="15.75" x14ac:dyDescent="0.25">
      <c r="A57" s="109"/>
      <c r="B57" s="110"/>
      <c r="C57" s="111"/>
      <c r="D57" s="110"/>
    </row>
    <row r="58" spans="1:4" ht="15.75" x14ac:dyDescent="0.25">
      <c r="A58" s="106" t="s">
        <v>751</v>
      </c>
      <c r="B58" s="107">
        <f>SUM(B59:B61)</f>
        <v>175</v>
      </c>
      <c r="C58" s="107"/>
      <c r="D58" s="107">
        <f t="shared" ref="D58" si="0">SUM(D59:D61)</f>
        <v>9560</v>
      </c>
    </row>
    <row r="59" spans="1:4" ht="15.75" x14ac:dyDescent="0.25">
      <c r="A59" s="117" t="s">
        <v>752</v>
      </c>
      <c r="B59" s="110">
        <v>175</v>
      </c>
      <c r="C59" s="111"/>
      <c r="D59" s="110">
        <v>9560</v>
      </c>
    </row>
    <row r="60" spans="1:4" ht="15.75" x14ac:dyDescent="0.25">
      <c r="A60" s="117" t="s">
        <v>753</v>
      </c>
      <c r="B60" s="110">
        <v>0</v>
      </c>
      <c r="C60" s="111"/>
      <c r="D60" s="110">
        <v>0</v>
      </c>
    </row>
    <row r="61" spans="1:4" ht="15.75" x14ac:dyDescent="0.25">
      <c r="A61" s="117" t="s">
        <v>754</v>
      </c>
      <c r="B61" s="110">
        <v>0</v>
      </c>
      <c r="C61" s="111"/>
      <c r="D61" s="110">
        <v>0</v>
      </c>
    </row>
    <row r="62" spans="1:4" ht="15.75" x14ac:dyDescent="0.25">
      <c r="A62" s="117"/>
      <c r="B62" s="110"/>
      <c r="C62" s="111"/>
      <c r="D62" s="110"/>
    </row>
    <row r="63" spans="1:4" ht="15.75" x14ac:dyDescent="0.25">
      <c r="A63" s="156" t="s">
        <v>755</v>
      </c>
      <c r="B63" s="155">
        <f>SUM(B64:B65)</f>
        <v>1786690</v>
      </c>
      <c r="C63" s="152"/>
      <c r="D63" s="107">
        <f t="shared" ref="D63" si="1">SUM(D64:D65)</f>
        <v>3597563</v>
      </c>
    </row>
    <row r="64" spans="1:4" ht="15.75" x14ac:dyDescent="0.25">
      <c r="A64" s="151" t="s">
        <v>756</v>
      </c>
      <c r="B64" s="159">
        <v>1786690</v>
      </c>
      <c r="C64" s="157"/>
      <c r="D64" s="158">
        <v>3597563</v>
      </c>
    </row>
    <row r="65" spans="1:4" ht="15.75" x14ac:dyDescent="0.25">
      <c r="A65" s="151" t="s">
        <v>757</v>
      </c>
      <c r="B65" s="160">
        <v>0</v>
      </c>
      <c r="C65" s="154"/>
      <c r="D65" s="153">
        <v>0</v>
      </c>
    </row>
    <row r="66" spans="1:4" ht="15.75" x14ac:dyDescent="0.25">
      <c r="A66" s="117"/>
      <c r="B66" s="110"/>
      <c r="C66" s="111"/>
      <c r="D66" s="110"/>
    </row>
    <row r="67" spans="1:4" ht="16.5" thickBot="1" x14ac:dyDescent="0.3">
      <c r="A67" s="169" t="s">
        <v>758</v>
      </c>
      <c r="B67" s="110">
        <v>0</v>
      </c>
      <c r="C67" s="111"/>
      <c r="D67" s="110">
        <v>0</v>
      </c>
    </row>
    <row r="68" spans="1:4" ht="15.75" x14ac:dyDescent="0.25">
      <c r="A68" s="168" t="s">
        <v>759</v>
      </c>
      <c r="B68" s="110">
        <v>0</v>
      </c>
      <c r="C68" s="111"/>
      <c r="D68" s="110">
        <v>0</v>
      </c>
    </row>
    <row r="69" spans="1:4" ht="15.75" x14ac:dyDescent="0.25">
      <c r="A69" s="117" t="s">
        <v>760</v>
      </c>
      <c r="B69" s="110">
        <v>0</v>
      </c>
      <c r="C69" s="111"/>
      <c r="D69" s="110">
        <v>0</v>
      </c>
    </row>
    <row r="70" spans="1:4" ht="15.75" x14ac:dyDescent="0.25">
      <c r="A70" s="119"/>
      <c r="B70" s="120"/>
      <c r="C70" s="121"/>
      <c r="D70" s="120"/>
    </row>
    <row r="71" spans="1:4" ht="15.75" x14ac:dyDescent="0.25">
      <c r="A71" s="115" t="s">
        <v>761</v>
      </c>
      <c r="B71" s="122">
        <f>SUM(B72:B76)</f>
        <v>0</v>
      </c>
      <c r="C71" s="123"/>
      <c r="D71" s="122">
        <f>SUM(D72:D76)</f>
        <v>0</v>
      </c>
    </row>
    <row r="72" spans="1:4" ht="15.75" x14ac:dyDescent="0.25">
      <c r="A72" s="119" t="s">
        <v>762</v>
      </c>
      <c r="B72" s="124"/>
      <c r="C72" s="125"/>
      <c r="D72" s="124"/>
    </row>
    <row r="73" spans="1:4" ht="15.75" x14ac:dyDescent="0.25">
      <c r="A73" s="119"/>
      <c r="B73" s="124"/>
      <c r="C73" s="125"/>
      <c r="D73" s="124"/>
    </row>
    <row r="74" spans="1:4" ht="15.75" x14ac:dyDescent="0.25">
      <c r="A74" s="119" t="s">
        <v>763</v>
      </c>
      <c r="B74" s="124"/>
      <c r="C74" s="125"/>
      <c r="D74" s="124"/>
    </row>
    <row r="75" spans="1:4" ht="15.75" x14ac:dyDescent="0.25">
      <c r="A75" s="119"/>
      <c r="B75" s="124"/>
      <c r="C75" s="125"/>
      <c r="D75" s="124"/>
    </row>
    <row r="76" spans="1:4" ht="15.75" x14ac:dyDescent="0.25">
      <c r="A76" s="119" t="s">
        <v>764</v>
      </c>
      <c r="B76" s="124"/>
      <c r="C76" s="125"/>
      <c r="D76" s="124"/>
    </row>
    <row r="77" spans="1:4" ht="15.75" x14ac:dyDescent="0.25">
      <c r="A77" s="119"/>
      <c r="B77" s="120"/>
      <c r="C77" s="121"/>
      <c r="D77" s="120"/>
    </row>
    <row r="78" spans="1:4" ht="15.75" x14ac:dyDescent="0.25">
      <c r="A78" s="115" t="s">
        <v>765</v>
      </c>
      <c r="B78" s="122">
        <f>SUM(B79:B83)</f>
        <v>0</v>
      </c>
      <c r="C78" s="123"/>
      <c r="D78" s="122">
        <f>SUM(D79:D83)</f>
        <v>0</v>
      </c>
    </row>
    <row r="79" spans="1:4" ht="15.75" x14ac:dyDescent="0.25">
      <c r="A79" s="119" t="s">
        <v>766</v>
      </c>
      <c r="B79" s="124">
        <v>0</v>
      </c>
      <c r="C79" s="125"/>
      <c r="D79" s="124">
        <v>0</v>
      </c>
    </row>
    <row r="80" spans="1:4" ht="15.75" x14ac:dyDescent="0.25">
      <c r="A80" s="119"/>
      <c r="B80" s="124"/>
      <c r="C80" s="125"/>
      <c r="D80" s="124"/>
    </row>
    <row r="81" spans="1:4" ht="15.75" x14ac:dyDescent="0.25">
      <c r="A81" s="119" t="s">
        <v>767</v>
      </c>
      <c r="B81" s="124"/>
      <c r="C81" s="125"/>
      <c r="D81" s="124"/>
    </row>
    <row r="82" spans="1:4" ht="15.75" x14ac:dyDescent="0.25">
      <c r="A82" s="119"/>
      <c r="B82" s="124"/>
      <c r="C82" s="125"/>
      <c r="D82" s="124"/>
    </row>
    <row r="83" spans="1:4" ht="15.75" x14ac:dyDescent="0.25">
      <c r="A83" s="119" t="s">
        <v>768</v>
      </c>
      <c r="B83" s="124"/>
      <c r="C83" s="125"/>
      <c r="D83" s="124"/>
    </row>
    <row r="84" spans="1:4" ht="16.5" thickBot="1" x14ac:dyDescent="0.3">
      <c r="A84" s="126"/>
      <c r="B84" s="127"/>
      <c r="C84" s="128"/>
      <c r="D84" s="127"/>
    </row>
    <row r="85" spans="1:4" ht="16.5" thickBot="1" x14ac:dyDescent="0.3">
      <c r="A85" s="129" t="s">
        <v>769</v>
      </c>
      <c r="B85" s="130">
        <f>B10+B41+B53+B71+B78</f>
        <v>1786865</v>
      </c>
      <c r="C85" s="131"/>
      <c r="D85" s="130">
        <f>D78+D71+D53+D41+D10</f>
        <v>3607123</v>
      </c>
    </row>
    <row r="86" spans="1:4" ht="15.75" x14ac:dyDescent="0.25">
      <c r="A86" s="2"/>
      <c r="B86" s="2"/>
      <c r="C86" s="2"/>
      <c r="D86" s="2"/>
    </row>
    <row r="87" spans="1:4" ht="15.75" x14ac:dyDescent="0.25">
      <c r="A87" s="2"/>
      <c r="B87" s="2"/>
      <c r="C87" s="2"/>
      <c r="D87" s="2"/>
    </row>
    <row r="88" spans="1:4" ht="15.75" x14ac:dyDescent="0.25">
      <c r="A88" s="2"/>
      <c r="B88" s="2"/>
      <c r="C88" s="2"/>
      <c r="D88" s="2"/>
    </row>
    <row r="89" spans="1:4" ht="15.75" x14ac:dyDescent="0.25">
      <c r="A89" s="2"/>
      <c r="B89" s="2"/>
      <c r="C89" s="2"/>
      <c r="D89" s="2"/>
    </row>
    <row r="90" spans="1:4" ht="15.75" x14ac:dyDescent="0.25">
      <c r="A90" s="2"/>
      <c r="B90" s="2"/>
      <c r="C90" s="2"/>
      <c r="D90" s="2"/>
    </row>
    <row r="91" spans="1:4" ht="15.75" x14ac:dyDescent="0.25">
      <c r="A91" s="2"/>
      <c r="B91" s="2"/>
      <c r="C91" s="2"/>
      <c r="D91" s="2"/>
    </row>
    <row r="92" spans="1:4" ht="15.75" x14ac:dyDescent="0.25">
      <c r="A92" s="2"/>
      <c r="B92" s="2"/>
      <c r="C92" s="2"/>
      <c r="D92" s="2"/>
    </row>
    <row r="93" spans="1:4" ht="15.75" x14ac:dyDescent="0.25">
      <c r="A93" s="2"/>
      <c r="B93" s="2"/>
      <c r="C93" s="2"/>
      <c r="D93" s="2"/>
    </row>
    <row r="94" spans="1:4" ht="15" x14ac:dyDescent="0.2">
      <c r="A94" s="132"/>
      <c r="B94" s="132"/>
      <c r="C94" s="132"/>
      <c r="D94" s="132"/>
    </row>
    <row r="95" spans="1:4" ht="15.75" thickBot="1" x14ac:dyDescent="0.25">
      <c r="A95" s="132"/>
      <c r="B95" s="132"/>
      <c r="C95" s="132"/>
      <c r="D95" s="132"/>
    </row>
    <row r="96" spans="1:4" ht="16.5" thickBot="1" x14ac:dyDescent="0.3">
      <c r="A96" s="347" t="s">
        <v>770</v>
      </c>
      <c r="B96" s="348"/>
      <c r="C96" s="348"/>
      <c r="D96" s="356"/>
    </row>
    <row r="97" spans="1:4" s="135" customFormat="1" ht="32.25" thickBot="1" x14ac:dyDescent="0.25">
      <c r="A97" s="341" t="s">
        <v>3</v>
      </c>
      <c r="B97" s="343"/>
      <c r="C97" s="133" t="s">
        <v>771</v>
      </c>
      <c r="D97" s="134" t="s">
        <v>772</v>
      </c>
    </row>
    <row r="98" spans="1:4" ht="15.75" x14ac:dyDescent="0.25">
      <c r="A98" s="350" t="s">
        <v>773</v>
      </c>
      <c r="B98" s="351"/>
      <c r="C98" s="136">
        <v>0</v>
      </c>
      <c r="D98" s="137">
        <v>0</v>
      </c>
    </row>
    <row r="99" spans="1:4" ht="15.75" x14ac:dyDescent="0.25">
      <c r="A99" s="352" t="s">
        <v>774</v>
      </c>
      <c r="B99" s="353"/>
      <c r="C99" s="1">
        <v>0</v>
      </c>
      <c r="D99" s="138">
        <v>0</v>
      </c>
    </row>
    <row r="100" spans="1:4" ht="16.5" thickBot="1" x14ac:dyDescent="0.3">
      <c r="A100" s="354" t="s">
        <v>775</v>
      </c>
      <c r="B100" s="355"/>
      <c r="C100" s="139">
        <v>0</v>
      </c>
      <c r="D100" s="140">
        <v>0</v>
      </c>
    </row>
    <row r="101" spans="1:4" ht="16.5" thickBot="1" x14ac:dyDescent="0.3">
      <c r="A101" s="347" t="s">
        <v>4</v>
      </c>
      <c r="B101" s="349"/>
      <c r="C101" s="141">
        <f>SUM(C98:C100)</f>
        <v>0</v>
      </c>
      <c r="D101" s="142">
        <f>SUM(D98:D100)</f>
        <v>0</v>
      </c>
    </row>
    <row r="102" spans="1:4" ht="15.75" x14ac:dyDescent="0.25">
      <c r="A102" s="2"/>
      <c r="B102" s="2"/>
      <c r="C102" s="2"/>
      <c r="D102" s="2"/>
    </row>
    <row r="103" spans="1:4" ht="13.5" thickBot="1" x14ac:dyDescent="0.25"/>
    <row r="104" spans="1:4" ht="16.5" thickBot="1" x14ac:dyDescent="0.3">
      <c r="A104" s="347" t="s">
        <v>776</v>
      </c>
      <c r="B104" s="348"/>
      <c r="C104" s="348"/>
      <c r="D104" s="356"/>
    </row>
    <row r="105" spans="1:4" ht="44.25" customHeight="1" thickBot="1" x14ac:dyDescent="0.25">
      <c r="A105" s="341" t="s">
        <v>3</v>
      </c>
      <c r="B105" s="342"/>
      <c r="C105" s="343"/>
      <c r="D105" s="134" t="s">
        <v>777</v>
      </c>
    </row>
    <row r="106" spans="1:4" ht="16.5" thickBot="1" x14ac:dyDescent="0.3">
      <c r="A106" s="344" t="s">
        <v>778</v>
      </c>
      <c r="B106" s="345"/>
      <c r="C106" s="346"/>
      <c r="D106" s="137">
        <v>0</v>
      </c>
    </row>
    <row r="107" spans="1:4" ht="16.5" thickBot="1" x14ac:dyDescent="0.3">
      <c r="A107" s="347" t="s">
        <v>4</v>
      </c>
      <c r="B107" s="348"/>
      <c r="C107" s="349"/>
      <c r="D107" s="142">
        <f>SUM(D106:D106)</f>
        <v>0</v>
      </c>
    </row>
  </sheetData>
  <mergeCells count="13">
    <mergeCell ref="A1:D1"/>
    <mergeCell ref="A4:D4"/>
    <mergeCell ref="A5:D5"/>
    <mergeCell ref="A96:D96"/>
    <mergeCell ref="A97:B97"/>
    <mergeCell ref="A105:C105"/>
    <mergeCell ref="A106:C106"/>
    <mergeCell ref="A107:C107"/>
    <mergeCell ref="A98:B98"/>
    <mergeCell ref="A99:B99"/>
    <mergeCell ref="A100:B100"/>
    <mergeCell ref="A101:B101"/>
    <mergeCell ref="A104:D10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79998168889431442"/>
  </sheetPr>
  <dimension ref="A1:E10"/>
  <sheetViews>
    <sheetView tabSelected="1" workbookViewId="0">
      <selection activeCell="A30" sqref="A30"/>
    </sheetView>
  </sheetViews>
  <sheetFormatPr defaultRowHeight="15.75" x14ac:dyDescent="0.25"/>
  <cols>
    <col min="1" max="1" width="67.7109375" style="144" customWidth="1"/>
    <col min="2" max="2" width="16.140625" style="144" customWidth="1"/>
    <col min="3" max="16384" width="9.140625" style="144"/>
  </cols>
  <sheetData>
    <row r="1" spans="1:5" x14ac:dyDescent="0.25">
      <c r="A1" s="333" t="s">
        <v>784</v>
      </c>
      <c r="B1" s="333"/>
      <c r="C1" s="143"/>
      <c r="D1" s="143"/>
      <c r="E1" s="74"/>
    </row>
    <row r="3" spans="1:5" x14ac:dyDescent="0.25">
      <c r="A3" s="332" t="s">
        <v>102</v>
      </c>
      <c r="B3" s="332"/>
      <c r="C3" s="100"/>
      <c r="D3" s="100"/>
    </row>
    <row r="4" spans="1:5" x14ac:dyDescent="0.25">
      <c r="A4" s="336" t="s">
        <v>780</v>
      </c>
      <c r="B4" s="336"/>
    </row>
    <row r="5" spans="1:5" x14ac:dyDescent="0.25">
      <c r="A5" s="336" t="s">
        <v>783</v>
      </c>
      <c r="B5" s="336"/>
    </row>
    <row r="6" spans="1:5" x14ac:dyDescent="0.25">
      <c r="A6" s="145"/>
      <c r="B6" s="145"/>
    </row>
    <row r="7" spans="1:5" x14ac:dyDescent="0.25">
      <c r="B7" s="8" t="s">
        <v>303</v>
      </c>
    </row>
    <row r="8" spans="1:5" x14ac:dyDescent="0.25">
      <c r="A8" s="146" t="s">
        <v>3</v>
      </c>
      <c r="B8" s="146" t="s">
        <v>781</v>
      </c>
    </row>
    <row r="9" spans="1:5" x14ac:dyDescent="0.25">
      <c r="A9" s="147" t="s">
        <v>782</v>
      </c>
      <c r="B9" s="148">
        <v>0</v>
      </c>
    </row>
    <row r="10" spans="1:5" x14ac:dyDescent="0.25">
      <c r="A10" s="149" t="s">
        <v>707</v>
      </c>
      <c r="B10" s="150">
        <f>SUM(B9:B9)</f>
        <v>0</v>
      </c>
    </row>
  </sheetData>
  <mergeCells count="4">
    <mergeCell ref="A1:B1"/>
    <mergeCell ref="A3:B3"/>
    <mergeCell ref="A4:B4"/>
    <mergeCell ref="A5:B5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11">
    <tabColor theme="6" tint="0.79998168889431442"/>
    <pageSetUpPr fitToPage="1"/>
  </sheetPr>
  <dimension ref="A1:U53"/>
  <sheetViews>
    <sheetView workbookViewId="0">
      <selection activeCell="W23" sqref="W23"/>
    </sheetView>
  </sheetViews>
  <sheetFormatPr defaultRowHeight="15.75" x14ac:dyDescent="0.25"/>
  <cols>
    <col min="1" max="1" width="61.140625" style="40" customWidth="1"/>
    <col min="2" max="2" width="11.5703125" style="2" customWidth="1"/>
    <col min="3" max="3" width="9.42578125" style="2" customWidth="1"/>
    <col min="4" max="4" width="9.28515625" style="2" customWidth="1"/>
    <col min="5" max="5" width="11.42578125" style="2" customWidth="1"/>
    <col min="6" max="9" width="10.140625" style="2" hidden="1" customWidth="1"/>
    <col min="10" max="12" width="0" style="2" hidden="1" customWidth="1"/>
    <col min="13" max="13" width="0.140625" style="2" customWidth="1"/>
    <col min="14" max="14" width="11.28515625" style="2" bestFit="1" customWidth="1"/>
    <col min="15" max="16" width="9.140625" style="2"/>
    <col min="17" max="17" width="12.28515625" style="2" customWidth="1"/>
    <col min="18" max="18" width="11.28515625" style="2" bestFit="1" customWidth="1"/>
    <col min="19" max="20" width="9.140625" style="2"/>
    <col min="21" max="21" width="11.5703125" style="2" customWidth="1"/>
    <col min="22" max="16384" width="9.140625" style="2"/>
  </cols>
  <sheetData>
    <row r="1" spans="1:21" x14ac:dyDescent="0.25">
      <c r="A1" s="318" t="s">
        <v>801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</row>
    <row r="2" spans="1:21" ht="12" customHeight="1" x14ac:dyDescent="0.25">
      <c r="A2" s="322"/>
      <c r="B2" s="322"/>
      <c r="C2" s="33"/>
      <c r="D2" s="33"/>
      <c r="E2" s="33"/>
      <c r="F2" s="33"/>
      <c r="G2" s="33"/>
      <c r="H2" s="33"/>
      <c r="I2" s="33"/>
    </row>
    <row r="3" spans="1:21" x14ac:dyDescent="0.25">
      <c r="A3" s="317" t="s">
        <v>102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7"/>
      <c r="U3" s="317"/>
    </row>
    <row r="4" spans="1:21" x14ac:dyDescent="0.25">
      <c r="A4" s="316" t="s">
        <v>800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</row>
    <row r="5" spans="1:21" x14ac:dyDescent="0.25">
      <c r="A5" s="52"/>
      <c r="B5" s="3"/>
    </row>
    <row r="6" spans="1:21" ht="16.5" thickBot="1" x14ac:dyDescent="0.3">
      <c r="A6" s="53"/>
      <c r="B6" s="8"/>
      <c r="C6" s="7"/>
      <c r="D6" s="7"/>
      <c r="E6" s="8"/>
      <c r="F6" s="8"/>
      <c r="G6" s="8"/>
      <c r="H6" s="8"/>
      <c r="I6" s="8"/>
      <c r="J6" s="7"/>
      <c r="K6" s="7"/>
      <c r="L6" s="7"/>
      <c r="M6" s="7"/>
      <c r="N6" s="7"/>
      <c r="O6" s="7"/>
      <c r="P6" s="7"/>
      <c r="Q6" s="8"/>
      <c r="R6" s="7"/>
      <c r="S6" s="7"/>
      <c r="T6" s="7"/>
      <c r="U6" s="8" t="s">
        <v>303</v>
      </c>
    </row>
    <row r="7" spans="1:21" ht="15.75" customHeight="1" x14ac:dyDescent="0.25">
      <c r="A7" s="323" t="s">
        <v>3</v>
      </c>
      <c r="B7" s="325" t="s">
        <v>8</v>
      </c>
      <c r="C7" s="326"/>
      <c r="D7" s="326"/>
      <c r="E7" s="327"/>
      <c r="F7" s="329" t="s">
        <v>108</v>
      </c>
      <c r="G7" s="329"/>
      <c r="H7" s="329"/>
      <c r="I7" s="330"/>
      <c r="J7" s="328" t="s">
        <v>107</v>
      </c>
      <c r="K7" s="329"/>
      <c r="L7" s="329"/>
      <c r="M7" s="329"/>
      <c r="N7" s="319" t="s">
        <v>111</v>
      </c>
      <c r="O7" s="320"/>
      <c r="P7" s="320"/>
      <c r="Q7" s="321"/>
      <c r="R7" s="319" t="s">
        <v>110</v>
      </c>
      <c r="S7" s="320"/>
      <c r="T7" s="320"/>
      <c r="U7" s="321"/>
    </row>
    <row r="8" spans="1:21" ht="126" x14ac:dyDescent="0.25">
      <c r="A8" s="324"/>
      <c r="B8" s="175" t="s">
        <v>9</v>
      </c>
      <c r="C8" s="167" t="s">
        <v>10</v>
      </c>
      <c r="D8" s="44" t="s">
        <v>11</v>
      </c>
      <c r="E8" s="176" t="s">
        <v>4</v>
      </c>
      <c r="F8" s="59" t="s">
        <v>9</v>
      </c>
      <c r="G8" s="43" t="s">
        <v>10</v>
      </c>
      <c r="H8" s="44" t="s">
        <v>11</v>
      </c>
      <c r="I8" s="44" t="s">
        <v>4</v>
      </c>
      <c r="J8" s="59" t="s">
        <v>9</v>
      </c>
      <c r="K8" s="43" t="s">
        <v>10</v>
      </c>
      <c r="L8" s="44" t="s">
        <v>11</v>
      </c>
      <c r="M8" s="185" t="s">
        <v>4</v>
      </c>
      <c r="N8" s="175" t="s">
        <v>9</v>
      </c>
      <c r="O8" s="167" t="s">
        <v>10</v>
      </c>
      <c r="P8" s="44" t="s">
        <v>11</v>
      </c>
      <c r="Q8" s="186" t="s">
        <v>4</v>
      </c>
      <c r="R8" s="175" t="s">
        <v>9</v>
      </c>
      <c r="S8" s="167" t="s">
        <v>10</v>
      </c>
      <c r="T8" s="44" t="s">
        <v>11</v>
      </c>
      <c r="U8" s="186" t="s">
        <v>4</v>
      </c>
    </row>
    <row r="9" spans="1:21" x14ac:dyDescent="0.25">
      <c r="A9" s="199" t="s">
        <v>13</v>
      </c>
      <c r="B9" s="207">
        <v>0</v>
      </c>
      <c r="C9" s="36">
        <v>0</v>
      </c>
      <c r="D9" s="36">
        <v>0</v>
      </c>
      <c r="E9" s="208">
        <f t="shared" ref="E9:E14" si="0">SUM(B9:D9)</f>
        <v>0</v>
      </c>
      <c r="F9" s="202">
        <v>0</v>
      </c>
      <c r="G9" s="36">
        <v>0</v>
      </c>
      <c r="H9" s="36">
        <v>0</v>
      </c>
      <c r="I9" s="36">
        <f t="shared" ref="I9:I14" si="1">SUM(F9:H9)</f>
        <v>0</v>
      </c>
      <c r="J9" s="47">
        <v>0</v>
      </c>
      <c r="K9" s="36">
        <v>0</v>
      </c>
      <c r="L9" s="36">
        <v>0</v>
      </c>
      <c r="M9" s="221">
        <f t="shared" ref="M9:M14" si="2">SUM(J9:L9)</f>
        <v>0</v>
      </c>
      <c r="N9" s="207">
        <f t="shared" ref="N9:P14" si="3">J9+B9</f>
        <v>0</v>
      </c>
      <c r="O9" s="47">
        <f t="shared" si="3"/>
        <v>0</v>
      </c>
      <c r="P9" s="47">
        <f t="shared" si="3"/>
        <v>0</v>
      </c>
      <c r="Q9" s="208">
        <f t="shared" ref="Q9:Q14" si="4">SUM(N9:P9)</f>
        <v>0</v>
      </c>
      <c r="R9" s="207">
        <f t="shared" ref="R9:R14" si="5">N9+F9</f>
        <v>0</v>
      </c>
      <c r="S9" s="47">
        <f t="shared" ref="S9:S14" si="6">O9+G9</f>
        <v>0</v>
      </c>
      <c r="T9" s="47">
        <f t="shared" ref="T9:T14" si="7">P9+H9</f>
        <v>0</v>
      </c>
      <c r="U9" s="208">
        <f t="shared" ref="U9:U14" si="8">SUM(R9:T9)</f>
        <v>0</v>
      </c>
    </row>
    <row r="10" spans="1:21" ht="31.5" x14ac:dyDescent="0.25">
      <c r="A10" s="199" t="s">
        <v>14</v>
      </c>
      <c r="B10" s="209">
        <v>0</v>
      </c>
      <c r="C10" s="37">
        <v>0</v>
      </c>
      <c r="D10" s="37">
        <v>0</v>
      </c>
      <c r="E10" s="210">
        <f t="shared" si="0"/>
        <v>0</v>
      </c>
      <c r="F10" s="203">
        <v>0</v>
      </c>
      <c r="G10" s="37">
        <v>0</v>
      </c>
      <c r="H10" s="37">
        <v>0</v>
      </c>
      <c r="I10" s="37">
        <f t="shared" si="1"/>
        <v>0</v>
      </c>
      <c r="J10" s="55">
        <v>0</v>
      </c>
      <c r="K10" s="37">
        <v>0</v>
      </c>
      <c r="L10" s="37">
        <v>0</v>
      </c>
      <c r="M10" s="222">
        <f t="shared" si="2"/>
        <v>0</v>
      </c>
      <c r="N10" s="209">
        <f t="shared" si="3"/>
        <v>0</v>
      </c>
      <c r="O10" s="55">
        <f t="shared" si="3"/>
        <v>0</v>
      </c>
      <c r="P10" s="55">
        <f t="shared" si="3"/>
        <v>0</v>
      </c>
      <c r="Q10" s="210">
        <f t="shared" si="4"/>
        <v>0</v>
      </c>
      <c r="R10" s="209">
        <f t="shared" si="5"/>
        <v>0</v>
      </c>
      <c r="S10" s="55">
        <f t="shared" si="6"/>
        <v>0</v>
      </c>
      <c r="T10" s="55">
        <f t="shared" si="7"/>
        <v>0</v>
      </c>
      <c r="U10" s="210">
        <f t="shared" si="8"/>
        <v>0</v>
      </c>
    </row>
    <row r="11" spans="1:21" ht="31.5" x14ac:dyDescent="0.25">
      <c r="A11" s="199" t="s">
        <v>15</v>
      </c>
      <c r="B11" s="209">
        <v>0</v>
      </c>
      <c r="C11" s="37">
        <v>0</v>
      </c>
      <c r="D11" s="37">
        <v>0</v>
      </c>
      <c r="E11" s="210">
        <f t="shared" si="0"/>
        <v>0</v>
      </c>
      <c r="F11" s="203">
        <v>0</v>
      </c>
      <c r="G11" s="37">
        <v>0</v>
      </c>
      <c r="H11" s="37">
        <v>0</v>
      </c>
      <c r="I11" s="37">
        <f t="shared" si="1"/>
        <v>0</v>
      </c>
      <c r="J11" s="55">
        <v>0</v>
      </c>
      <c r="K11" s="37">
        <v>0</v>
      </c>
      <c r="L11" s="37">
        <v>0</v>
      </c>
      <c r="M11" s="222">
        <f t="shared" si="2"/>
        <v>0</v>
      </c>
      <c r="N11" s="209">
        <f t="shared" si="3"/>
        <v>0</v>
      </c>
      <c r="O11" s="55">
        <f t="shared" si="3"/>
        <v>0</v>
      </c>
      <c r="P11" s="55">
        <f t="shared" si="3"/>
        <v>0</v>
      </c>
      <c r="Q11" s="210">
        <f t="shared" si="4"/>
        <v>0</v>
      </c>
      <c r="R11" s="209">
        <f t="shared" si="5"/>
        <v>0</v>
      </c>
      <c r="S11" s="55">
        <f t="shared" si="6"/>
        <v>0</v>
      </c>
      <c r="T11" s="55">
        <f t="shared" si="7"/>
        <v>0</v>
      </c>
      <c r="U11" s="210">
        <f t="shared" si="8"/>
        <v>0</v>
      </c>
    </row>
    <row r="12" spans="1:21" x14ac:dyDescent="0.25">
      <c r="A12" s="199" t="s">
        <v>16</v>
      </c>
      <c r="B12" s="207">
        <v>0</v>
      </c>
      <c r="C12" s="36">
        <v>0</v>
      </c>
      <c r="D12" s="36">
        <v>0</v>
      </c>
      <c r="E12" s="208">
        <f t="shared" si="0"/>
        <v>0</v>
      </c>
      <c r="F12" s="202">
        <v>0</v>
      </c>
      <c r="G12" s="36">
        <v>0</v>
      </c>
      <c r="H12" s="36">
        <v>0</v>
      </c>
      <c r="I12" s="36">
        <f t="shared" si="1"/>
        <v>0</v>
      </c>
      <c r="J12" s="47">
        <v>0</v>
      </c>
      <c r="K12" s="36">
        <v>0</v>
      </c>
      <c r="L12" s="36">
        <v>0</v>
      </c>
      <c r="M12" s="221">
        <f t="shared" si="2"/>
        <v>0</v>
      </c>
      <c r="N12" s="207">
        <f t="shared" si="3"/>
        <v>0</v>
      </c>
      <c r="O12" s="47">
        <f t="shared" si="3"/>
        <v>0</v>
      </c>
      <c r="P12" s="47">
        <f t="shared" si="3"/>
        <v>0</v>
      </c>
      <c r="Q12" s="208">
        <f t="shared" si="4"/>
        <v>0</v>
      </c>
      <c r="R12" s="207">
        <f t="shared" si="5"/>
        <v>0</v>
      </c>
      <c r="S12" s="47">
        <f t="shared" si="6"/>
        <v>0</v>
      </c>
      <c r="T12" s="47">
        <f t="shared" si="7"/>
        <v>0</v>
      </c>
      <c r="U12" s="208">
        <f t="shared" si="8"/>
        <v>0</v>
      </c>
    </row>
    <row r="13" spans="1:21" x14ac:dyDescent="0.25">
      <c r="A13" s="199" t="s">
        <v>17</v>
      </c>
      <c r="B13" s="207">
        <v>0</v>
      </c>
      <c r="C13" s="36">
        <v>0</v>
      </c>
      <c r="D13" s="36">
        <v>0</v>
      </c>
      <c r="E13" s="208">
        <f t="shared" si="0"/>
        <v>0</v>
      </c>
      <c r="F13" s="202">
        <v>0</v>
      </c>
      <c r="G13" s="36">
        <v>0</v>
      </c>
      <c r="H13" s="36">
        <v>0</v>
      </c>
      <c r="I13" s="36">
        <f t="shared" si="1"/>
        <v>0</v>
      </c>
      <c r="J13" s="47">
        <v>0</v>
      </c>
      <c r="K13" s="36">
        <v>0</v>
      </c>
      <c r="L13" s="36">
        <v>0</v>
      </c>
      <c r="M13" s="221">
        <f t="shared" si="2"/>
        <v>0</v>
      </c>
      <c r="N13" s="207">
        <f t="shared" si="3"/>
        <v>0</v>
      </c>
      <c r="O13" s="47">
        <f t="shared" si="3"/>
        <v>0</v>
      </c>
      <c r="P13" s="47">
        <f t="shared" si="3"/>
        <v>0</v>
      </c>
      <c r="Q13" s="208">
        <f t="shared" si="4"/>
        <v>0</v>
      </c>
      <c r="R13" s="207">
        <f t="shared" si="5"/>
        <v>0</v>
      </c>
      <c r="S13" s="47">
        <f t="shared" si="6"/>
        <v>0</v>
      </c>
      <c r="T13" s="47">
        <f t="shared" si="7"/>
        <v>0</v>
      </c>
      <c r="U13" s="208">
        <f t="shared" si="8"/>
        <v>0</v>
      </c>
    </row>
    <row r="14" spans="1:21" x14ac:dyDescent="0.25">
      <c r="A14" s="199" t="s">
        <v>18</v>
      </c>
      <c r="B14" s="207">
        <v>0</v>
      </c>
      <c r="C14" s="36">
        <v>0</v>
      </c>
      <c r="D14" s="36">
        <v>0</v>
      </c>
      <c r="E14" s="208">
        <f t="shared" si="0"/>
        <v>0</v>
      </c>
      <c r="F14" s="202">
        <v>0</v>
      </c>
      <c r="G14" s="36">
        <v>0</v>
      </c>
      <c r="H14" s="36">
        <v>0</v>
      </c>
      <c r="I14" s="36">
        <f t="shared" si="1"/>
        <v>0</v>
      </c>
      <c r="J14" s="47">
        <v>0</v>
      </c>
      <c r="K14" s="36">
        <v>0</v>
      </c>
      <c r="L14" s="36">
        <v>0</v>
      </c>
      <c r="M14" s="221">
        <f t="shared" si="2"/>
        <v>0</v>
      </c>
      <c r="N14" s="207">
        <f t="shared" si="3"/>
        <v>0</v>
      </c>
      <c r="O14" s="47">
        <f t="shared" si="3"/>
        <v>0</v>
      </c>
      <c r="P14" s="47">
        <f t="shared" si="3"/>
        <v>0</v>
      </c>
      <c r="Q14" s="208">
        <f t="shared" si="4"/>
        <v>0</v>
      </c>
      <c r="R14" s="207">
        <f t="shared" si="5"/>
        <v>0</v>
      </c>
      <c r="S14" s="47">
        <f t="shared" si="6"/>
        <v>0</v>
      </c>
      <c r="T14" s="47">
        <f t="shared" si="7"/>
        <v>0</v>
      </c>
      <c r="U14" s="208">
        <f t="shared" si="8"/>
        <v>0</v>
      </c>
    </row>
    <row r="15" spans="1:21" x14ac:dyDescent="0.25">
      <c r="A15" s="200" t="s">
        <v>31</v>
      </c>
      <c r="B15" s="211">
        <f t="shared" ref="B15:Q15" si="9">SUM(B9:B14)</f>
        <v>0</v>
      </c>
      <c r="C15" s="46">
        <f t="shared" si="9"/>
        <v>0</v>
      </c>
      <c r="D15" s="46">
        <f t="shared" si="9"/>
        <v>0</v>
      </c>
      <c r="E15" s="212">
        <f t="shared" si="9"/>
        <v>0</v>
      </c>
      <c r="F15" s="204">
        <f>SUM(F9:F14)</f>
        <v>0</v>
      </c>
      <c r="G15" s="46">
        <f>SUM(G9:G14)</f>
        <v>0</v>
      </c>
      <c r="H15" s="46">
        <f>SUM(H9:H14)</f>
        <v>0</v>
      </c>
      <c r="I15" s="46">
        <f>SUM(I9:I14)</f>
        <v>0</v>
      </c>
      <c r="J15" s="46">
        <f t="shared" si="9"/>
        <v>0</v>
      </c>
      <c r="K15" s="46">
        <f t="shared" si="9"/>
        <v>0</v>
      </c>
      <c r="L15" s="46">
        <f t="shared" si="9"/>
        <v>0</v>
      </c>
      <c r="M15" s="223">
        <f t="shared" si="9"/>
        <v>0</v>
      </c>
      <c r="N15" s="211">
        <f t="shared" si="9"/>
        <v>0</v>
      </c>
      <c r="O15" s="46">
        <f t="shared" si="9"/>
        <v>0</v>
      </c>
      <c r="P15" s="46">
        <f t="shared" si="9"/>
        <v>0</v>
      </c>
      <c r="Q15" s="212">
        <f t="shared" si="9"/>
        <v>0</v>
      </c>
      <c r="R15" s="211">
        <f>SUM(R9:R14)</f>
        <v>0</v>
      </c>
      <c r="S15" s="46">
        <f>SUM(S9:S14)</f>
        <v>0</v>
      </c>
      <c r="T15" s="46">
        <f>SUM(T9:T14)</f>
        <v>0</v>
      </c>
      <c r="U15" s="212">
        <f>SUM(U9:U14)</f>
        <v>0</v>
      </c>
    </row>
    <row r="16" spans="1:21" ht="31.5" x14ac:dyDescent="0.25">
      <c r="A16" s="199" t="s">
        <v>47</v>
      </c>
      <c r="B16" s="209">
        <v>26400000</v>
      </c>
      <c r="C16" s="37">
        <v>0</v>
      </c>
      <c r="D16" s="37">
        <v>0</v>
      </c>
      <c r="E16" s="213">
        <f>SUM(B16:D16)</f>
        <v>26400000</v>
      </c>
      <c r="F16" s="203">
        <v>500</v>
      </c>
      <c r="G16" s="37">
        <v>0</v>
      </c>
      <c r="H16" s="37">
        <v>0</v>
      </c>
      <c r="I16" s="55">
        <f>SUM(F16:H16)</f>
        <v>500</v>
      </c>
      <c r="J16" s="55">
        <v>0</v>
      </c>
      <c r="K16" s="37">
        <v>0</v>
      </c>
      <c r="L16" s="37">
        <v>0</v>
      </c>
      <c r="M16" s="224">
        <v>15899933</v>
      </c>
      <c r="N16" s="209">
        <v>26649216</v>
      </c>
      <c r="O16" s="55">
        <f>K16+C16</f>
        <v>0</v>
      </c>
      <c r="P16" s="55">
        <f>L16+D16</f>
        <v>0</v>
      </c>
      <c r="Q16" s="210">
        <f>SUM(N16:P16)</f>
        <v>26649216</v>
      </c>
      <c r="R16" s="209">
        <v>26649216</v>
      </c>
      <c r="S16" s="55">
        <f>O16+G16</f>
        <v>0</v>
      </c>
      <c r="T16" s="55">
        <f>P16+H16</f>
        <v>0</v>
      </c>
      <c r="U16" s="210">
        <f>SUM(R16:T16)</f>
        <v>26649216</v>
      </c>
    </row>
    <row r="17" spans="1:21" ht="31.5" x14ac:dyDescent="0.25">
      <c r="A17" s="201" t="s">
        <v>46</v>
      </c>
      <c r="B17" s="214">
        <f t="shared" ref="B17:Q17" si="10">SUM(B15:B16)</f>
        <v>26400000</v>
      </c>
      <c r="C17" s="54">
        <f t="shared" si="10"/>
        <v>0</v>
      </c>
      <c r="D17" s="54">
        <f t="shared" si="10"/>
        <v>0</v>
      </c>
      <c r="E17" s="215">
        <f t="shared" si="10"/>
        <v>26400000</v>
      </c>
      <c r="F17" s="205">
        <f>SUM(F15:F16)</f>
        <v>500</v>
      </c>
      <c r="G17" s="54">
        <f>SUM(G15:G16)</f>
        <v>0</v>
      </c>
      <c r="H17" s="54">
        <f>SUM(H15:H16)</f>
        <v>0</v>
      </c>
      <c r="I17" s="54">
        <f>SUM(I15:I16)</f>
        <v>500</v>
      </c>
      <c r="J17" s="54">
        <f t="shared" si="10"/>
        <v>0</v>
      </c>
      <c r="K17" s="54">
        <f t="shared" si="10"/>
        <v>0</v>
      </c>
      <c r="L17" s="54">
        <f t="shared" si="10"/>
        <v>0</v>
      </c>
      <c r="M17" s="225">
        <f t="shared" si="10"/>
        <v>15899933</v>
      </c>
      <c r="N17" s="214">
        <f t="shared" si="10"/>
        <v>26649216</v>
      </c>
      <c r="O17" s="54">
        <f t="shared" si="10"/>
        <v>0</v>
      </c>
      <c r="P17" s="54">
        <f t="shared" si="10"/>
        <v>0</v>
      </c>
      <c r="Q17" s="215">
        <f t="shared" si="10"/>
        <v>26649216</v>
      </c>
      <c r="R17" s="214">
        <f>SUM(R15:R16)</f>
        <v>26649216</v>
      </c>
      <c r="S17" s="54">
        <f>SUM(S15:S16)</f>
        <v>0</v>
      </c>
      <c r="T17" s="54">
        <f>SUM(T15:T16)</f>
        <v>0</v>
      </c>
      <c r="U17" s="215">
        <f>SUM(U15:U16)</f>
        <v>26649216</v>
      </c>
    </row>
    <row r="18" spans="1:21" x14ac:dyDescent="0.25">
      <c r="A18" s="199" t="s">
        <v>19</v>
      </c>
      <c r="B18" s="209">
        <v>0</v>
      </c>
      <c r="C18" s="37">
        <v>0</v>
      </c>
      <c r="D18" s="37">
        <v>0</v>
      </c>
      <c r="E18" s="216">
        <f>SUM(B18:D18)</f>
        <v>0</v>
      </c>
      <c r="F18" s="203">
        <v>0</v>
      </c>
      <c r="G18" s="37">
        <v>0</v>
      </c>
      <c r="H18" s="37">
        <v>0</v>
      </c>
      <c r="I18" s="47">
        <f>SUM(F18:H18)</f>
        <v>0</v>
      </c>
      <c r="J18" s="55">
        <v>0</v>
      </c>
      <c r="K18" s="37">
        <v>0</v>
      </c>
      <c r="L18" s="37">
        <v>0</v>
      </c>
      <c r="M18" s="226">
        <f>SUM(J18:L18)</f>
        <v>0</v>
      </c>
      <c r="N18" s="209">
        <f t="shared" ref="N18:P19" si="11">J18+B18</f>
        <v>0</v>
      </c>
      <c r="O18" s="55">
        <f t="shared" si="11"/>
        <v>0</v>
      </c>
      <c r="P18" s="55">
        <f t="shared" si="11"/>
        <v>0</v>
      </c>
      <c r="Q18" s="210">
        <f>SUM(N18:P18)</f>
        <v>0</v>
      </c>
      <c r="R18" s="209">
        <f t="shared" ref="R18:T19" si="12">N18+F18</f>
        <v>0</v>
      </c>
      <c r="S18" s="55">
        <f t="shared" si="12"/>
        <v>0</v>
      </c>
      <c r="T18" s="55">
        <f t="shared" si="12"/>
        <v>0</v>
      </c>
      <c r="U18" s="210">
        <f>SUM(R18:T18)</f>
        <v>0</v>
      </c>
    </row>
    <row r="19" spans="1:21" ht="31.5" x14ac:dyDescent="0.25">
      <c r="A19" s="199" t="s">
        <v>20</v>
      </c>
      <c r="B19" s="209">
        <v>0</v>
      </c>
      <c r="C19" s="37">
        <v>0</v>
      </c>
      <c r="D19" s="37">
        <v>0</v>
      </c>
      <c r="E19" s="213">
        <f>SUM(B19:D19)</f>
        <v>0</v>
      </c>
      <c r="F19" s="203">
        <v>0</v>
      </c>
      <c r="G19" s="37">
        <v>0</v>
      </c>
      <c r="H19" s="37">
        <v>0</v>
      </c>
      <c r="I19" s="55">
        <f>SUM(F19:H19)</f>
        <v>0</v>
      </c>
      <c r="J19" s="55">
        <v>0</v>
      </c>
      <c r="K19" s="37">
        <v>0</v>
      </c>
      <c r="L19" s="37">
        <v>0</v>
      </c>
      <c r="M19" s="224">
        <f>SUM(J19:L19)</f>
        <v>0</v>
      </c>
      <c r="N19" s="209">
        <v>650000</v>
      </c>
      <c r="O19" s="55">
        <f t="shared" si="11"/>
        <v>0</v>
      </c>
      <c r="P19" s="55">
        <f t="shared" si="11"/>
        <v>0</v>
      </c>
      <c r="Q19" s="210">
        <f>SUM(N19:P19)</f>
        <v>650000</v>
      </c>
      <c r="R19" s="209">
        <f t="shared" si="12"/>
        <v>650000</v>
      </c>
      <c r="S19" s="55">
        <f t="shared" si="12"/>
        <v>0</v>
      </c>
      <c r="T19" s="55">
        <f t="shared" si="12"/>
        <v>0</v>
      </c>
      <c r="U19" s="210">
        <f>SUM(R19:T19)</f>
        <v>650000</v>
      </c>
    </row>
    <row r="20" spans="1:21" x14ac:dyDescent="0.25">
      <c r="A20" s="200" t="s">
        <v>32</v>
      </c>
      <c r="B20" s="214">
        <f t="shared" ref="B20:Q20" si="13">SUM(B18:B19)</f>
        <v>0</v>
      </c>
      <c r="C20" s="54">
        <f t="shared" si="13"/>
        <v>0</v>
      </c>
      <c r="D20" s="54">
        <f t="shared" si="13"/>
        <v>0</v>
      </c>
      <c r="E20" s="215">
        <f t="shared" si="13"/>
        <v>0</v>
      </c>
      <c r="F20" s="205">
        <f>SUM(F18:F19)</f>
        <v>0</v>
      </c>
      <c r="G20" s="54">
        <f>SUM(G18:G19)</f>
        <v>0</v>
      </c>
      <c r="H20" s="54">
        <f>SUM(H18:H19)</f>
        <v>0</v>
      </c>
      <c r="I20" s="54">
        <f>SUM(I18:I19)</f>
        <v>0</v>
      </c>
      <c r="J20" s="54">
        <f t="shared" si="13"/>
        <v>0</v>
      </c>
      <c r="K20" s="54">
        <f t="shared" si="13"/>
        <v>0</v>
      </c>
      <c r="L20" s="54">
        <f t="shared" si="13"/>
        <v>0</v>
      </c>
      <c r="M20" s="225">
        <f t="shared" si="13"/>
        <v>0</v>
      </c>
      <c r="N20" s="214">
        <f t="shared" si="13"/>
        <v>650000</v>
      </c>
      <c r="O20" s="54">
        <f t="shared" si="13"/>
        <v>0</v>
      </c>
      <c r="P20" s="54">
        <f t="shared" si="13"/>
        <v>0</v>
      </c>
      <c r="Q20" s="215">
        <f t="shared" si="13"/>
        <v>650000</v>
      </c>
      <c r="R20" s="214">
        <f>SUM(R18:R19)</f>
        <v>650000</v>
      </c>
      <c r="S20" s="54">
        <f>SUM(S18:S19)</f>
        <v>0</v>
      </c>
      <c r="T20" s="54">
        <f>SUM(T18:T19)</f>
        <v>0</v>
      </c>
      <c r="U20" s="215">
        <f>SUM(U18:U19)</f>
        <v>650000</v>
      </c>
    </row>
    <row r="21" spans="1:21" x14ac:dyDescent="0.25">
      <c r="A21" s="48" t="s">
        <v>49</v>
      </c>
      <c r="B21" s="209">
        <v>0</v>
      </c>
      <c r="C21" s="37">
        <v>0</v>
      </c>
      <c r="D21" s="37">
        <v>0</v>
      </c>
      <c r="E21" s="216">
        <f>SUM(B21:D21)</f>
        <v>0</v>
      </c>
      <c r="F21" s="203">
        <v>0</v>
      </c>
      <c r="G21" s="37">
        <v>0</v>
      </c>
      <c r="H21" s="37">
        <v>0</v>
      </c>
      <c r="I21" s="47">
        <f>SUM(F21:H21)</f>
        <v>0</v>
      </c>
      <c r="J21" s="55">
        <v>0</v>
      </c>
      <c r="K21" s="37">
        <v>0</v>
      </c>
      <c r="L21" s="37">
        <v>0</v>
      </c>
      <c r="M21" s="226">
        <f>SUM(J21:L21)</f>
        <v>0</v>
      </c>
      <c r="N21" s="209">
        <f t="shared" ref="N21:P24" si="14">J21+B21</f>
        <v>0</v>
      </c>
      <c r="O21" s="55">
        <f t="shared" si="14"/>
        <v>0</v>
      </c>
      <c r="P21" s="55">
        <f t="shared" si="14"/>
        <v>0</v>
      </c>
      <c r="Q21" s="210">
        <f>SUM(N21:P21)</f>
        <v>0</v>
      </c>
      <c r="R21" s="209">
        <f t="shared" ref="R21:T24" si="15">N21+F21</f>
        <v>0</v>
      </c>
      <c r="S21" s="55">
        <f t="shared" si="15"/>
        <v>0</v>
      </c>
      <c r="T21" s="55">
        <f t="shared" si="15"/>
        <v>0</v>
      </c>
      <c r="U21" s="210">
        <f>SUM(R21:T21)</f>
        <v>0</v>
      </c>
    </row>
    <row r="22" spans="1:21" x14ac:dyDescent="0.25">
      <c r="A22" s="48" t="s">
        <v>48</v>
      </c>
      <c r="B22" s="209">
        <v>0</v>
      </c>
      <c r="C22" s="37">
        <v>0</v>
      </c>
      <c r="D22" s="37">
        <v>0</v>
      </c>
      <c r="E22" s="216">
        <f t="shared" ref="E22:E49" si="16">SUM(B22:D22)</f>
        <v>0</v>
      </c>
      <c r="F22" s="203">
        <v>0</v>
      </c>
      <c r="G22" s="37">
        <v>0</v>
      </c>
      <c r="H22" s="37">
        <v>0</v>
      </c>
      <c r="I22" s="47">
        <f>SUM(F22:H22)</f>
        <v>0</v>
      </c>
      <c r="J22" s="55">
        <v>0</v>
      </c>
      <c r="K22" s="37">
        <v>0</v>
      </c>
      <c r="L22" s="37">
        <v>0</v>
      </c>
      <c r="M22" s="226">
        <f>SUM(J22:L22)</f>
        <v>0</v>
      </c>
      <c r="N22" s="209">
        <f t="shared" si="14"/>
        <v>0</v>
      </c>
      <c r="O22" s="55">
        <f t="shared" si="14"/>
        <v>0</v>
      </c>
      <c r="P22" s="55">
        <f t="shared" si="14"/>
        <v>0</v>
      </c>
      <c r="Q22" s="210">
        <f>SUM(N22:P22)</f>
        <v>0</v>
      </c>
      <c r="R22" s="209">
        <f t="shared" si="15"/>
        <v>0</v>
      </c>
      <c r="S22" s="55">
        <f t="shared" si="15"/>
        <v>0</v>
      </c>
      <c r="T22" s="55">
        <f t="shared" si="15"/>
        <v>0</v>
      </c>
      <c r="U22" s="210">
        <f>SUM(R22:T22)</f>
        <v>0</v>
      </c>
    </row>
    <row r="23" spans="1:21" x14ac:dyDescent="0.25">
      <c r="A23" s="48" t="s">
        <v>50</v>
      </c>
      <c r="B23" s="209">
        <v>0</v>
      </c>
      <c r="C23" s="37">
        <v>0</v>
      </c>
      <c r="D23" s="37">
        <v>0</v>
      </c>
      <c r="E23" s="216">
        <f t="shared" si="16"/>
        <v>0</v>
      </c>
      <c r="F23" s="203">
        <v>0</v>
      </c>
      <c r="G23" s="37">
        <v>0</v>
      </c>
      <c r="H23" s="37">
        <v>0</v>
      </c>
      <c r="I23" s="47">
        <f>SUM(F23:H23)</f>
        <v>0</v>
      </c>
      <c r="J23" s="55">
        <v>0</v>
      </c>
      <c r="K23" s="37">
        <v>0</v>
      </c>
      <c r="L23" s="37">
        <v>0</v>
      </c>
      <c r="M23" s="226">
        <f>SUM(J23:L23)</f>
        <v>0</v>
      </c>
      <c r="N23" s="209">
        <f t="shared" si="14"/>
        <v>0</v>
      </c>
      <c r="O23" s="55">
        <f t="shared" si="14"/>
        <v>0</v>
      </c>
      <c r="P23" s="55">
        <f t="shared" si="14"/>
        <v>0</v>
      </c>
      <c r="Q23" s="210">
        <f>SUM(N23:P23)</f>
        <v>0</v>
      </c>
      <c r="R23" s="209">
        <f t="shared" si="15"/>
        <v>0</v>
      </c>
      <c r="S23" s="55">
        <f t="shared" si="15"/>
        <v>0</v>
      </c>
      <c r="T23" s="55">
        <f t="shared" si="15"/>
        <v>0</v>
      </c>
      <c r="U23" s="210">
        <f>SUM(R23:T23)</f>
        <v>0</v>
      </c>
    </row>
    <row r="24" spans="1:21" x14ac:dyDescent="0.25">
      <c r="A24" s="48" t="s">
        <v>51</v>
      </c>
      <c r="B24" s="209">
        <v>0</v>
      </c>
      <c r="C24" s="37">
        <v>0</v>
      </c>
      <c r="D24" s="37">
        <v>0</v>
      </c>
      <c r="E24" s="216">
        <f t="shared" si="16"/>
        <v>0</v>
      </c>
      <c r="F24" s="203">
        <v>0</v>
      </c>
      <c r="G24" s="37">
        <v>0</v>
      </c>
      <c r="H24" s="37">
        <v>0</v>
      </c>
      <c r="I24" s="47">
        <f>SUM(F24:H24)</f>
        <v>0</v>
      </c>
      <c r="J24" s="55">
        <v>0</v>
      </c>
      <c r="K24" s="37">
        <v>0</v>
      </c>
      <c r="L24" s="37">
        <v>0</v>
      </c>
      <c r="M24" s="226">
        <f>SUM(J24:L24)</f>
        <v>0</v>
      </c>
      <c r="N24" s="209">
        <f t="shared" si="14"/>
        <v>0</v>
      </c>
      <c r="O24" s="55">
        <f t="shared" si="14"/>
        <v>0</v>
      </c>
      <c r="P24" s="55">
        <f t="shared" si="14"/>
        <v>0</v>
      </c>
      <c r="Q24" s="210">
        <f>SUM(N24:P24)</f>
        <v>0</v>
      </c>
      <c r="R24" s="209">
        <f t="shared" si="15"/>
        <v>0</v>
      </c>
      <c r="S24" s="55">
        <f t="shared" si="15"/>
        <v>0</v>
      </c>
      <c r="T24" s="55">
        <f t="shared" si="15"/>
        <v>0</v>
      </c>
      <c r="U24" s="210">
        <f>SUM(R24:T24)</f>
        <v>0</v>
      </c>
    </row>
    <row r="25" spans="1:21" x14ac:dyDescent="0.25">
      <c r="A25" s="49" t="s">
        <v>52</v>
      </c>
      <c r="B25" s="214">
        <f t="shared" ref="B25:Q25" si="17">SUM(B22:B24)</f>
        <v>0</v>
      </c>
      <c r="C25" s="54">
        <f t="shared" si="17"/>
        <v>0</v>
      </c>
      <c r="D25" s="54">
        <f t="shared" si="17"/>
        <v>0</v>
      </c>
      <c r="E25" s="215">
        <f t="shared" si="17"/>
        <v>0</v>
      </c>
      <c r="F25" s="205">
        <f>SUM(F22:F24)</f>
        <v>0</v>
      </c>
      <c r="G25" s="54">
        <f>SUM(G22:G24)</f>
        <v>0</v>
      </c>
      <c r="H25" s="54">
        <f>SUM(H22:H24)</f>
        <v>0</v>
      </c>
      <c r="I25" s="54">
        <f>SUM(I22:I24)</f>
        <v>0</v>
      </c>
      <c r="J25" s="54">
        <f t="shared" si="17"/>
        <v>0</v>
      </c>
      <c r="K25" s="54">
        <f t="shared" si="17"/>
        <v>0</v>
      </c>
      <c r="L25" s="54">
        <f t="shared" si="17"/>
        <v>0</v>
      </c>
      <c r="M25" s="225">
        <f t="shared" si="17"/>
        <v>0</v>
      </c>
      <c r="N25" s="214">
        <f t="shared" si="17"/>
        <v>0</v>
      </c>
      <c r="O25" s="54">
        <f t="shared" si="17"/>
        <v>0</v>
      </c>
      <c r="P25" s="54">
        <f t="shared" si="17"/>
        <v>0</v>
      </c>
      <c r="Q25" s="215">
        <f t="shared" si="17"/>
        <v>0</v>
      </c>
      <c r="R25" s="214">
        <f>SUM(R22:R24)</f>
        <v>0</v>
      </c>
      <c r="S25" s="54">
        <f>SUM(S22:S24)</f>
        <v>0</v>
      </c>
      <c r="T25" s="54">
        <f>SUM(T22:T24)</f>
        <v>0</v>
      </c>
      <c r="U25" s="215">
        <f>SUM(U22:U24)</f>
        <v>0</v>
      </c>
    </row>
    <row r="26" spans="1:21" x14ac:dyDescent="0.25">
      <c r="A26" s="48" t="s">
        <v>53</v>
      </c>
      <c r="B26" s="209">
        <v>0</v>
      </c>
      <c r="C26" s="37">
        <v>0</v>
      </c>
      <c r="D26" s="37">
        <v>0</v>
      </c>
      <c r="E26" s="216">
        <f t="shared" si="16"/>
        <v>0</v>
      </c>
      <c r="F26" s="203">
        <v>0</v>
      </c>
      <c r="G26" s="37">
        <v>0</v>
      </c>
      <c r="H26" s="37">
        <v>0</v>
      </c>
      <c r="I26" s="47">
        <f>SUM(F26:H26)</f>
        <v>0</v>
      </c>
      <c r="J26" s="55">
        <v>0</v>
      </c>
      <c r="K26" s="37">
        <v>0</v>
      </c>
      <c r="L26" s="37">
        <v>0</v>
      </c>
      <c r="M26" s="226">
        <f>SUM(J26:L26)</f>
        <v>0</v>
      </c>
      <c r="N26" s="209">
        <f>J26+B26</f>
        <v>0</v>
      </c>
      <c r="O26" s="55">
        <f>K26+C26</f>
        <v>0</v>
      </c>
      <c r="P26" s="55">
        <f>L26+D26</f>
        <v>0</v>
      </c>
      <c r="Q26" s="210">
        <f>SUM(N26:P26)</f>
        <v>0</v>
      </c>
      <c r="R26" s="209">
        <f>N26+F26</f>
        <v>0</v>
      </c>
      <c r="S26" s="55">
        <f>O26+G26</f>
        <v>0</v>
      </c>
      <c r="T26" s="55">
        <f>P26+H26</f>
        <v>0</v>
      </c>
      <c r="U26" s="210">
        <f>SUM(R26:T26)</f>
        <v>0</v>
      </c>
    </row>
    <row r="27" spans="1:21" x14ac:dyDescent="0.25">
      <c r="A27" s="49" t="s">
        <v>54</v>
      </c>
      <c r="B27" s="211">
        <f t="shared" ref="B27:Q27" si="18">B21+B25+B26</f>
        <v>0</v>
      </c>
      <c r="C27" s="46">
        <f t="shared" si="18"/>
        <v>0</v>
      </c>
      <c r="D27" s="46">
        <f t="shared" si="18"/>
        <v>0</v>
      </c>
      <c r="E27" s="212">
        <f t="shared" si="18"/>
        <v>0</v>
      </c>
      <c r="F27" s="204">
        <f>F21+F25+F26</f>
        <v>0</v>
      </c>
      <c r="G27" s="46">
        <f>G21+G25+G26</f>
        <v>0</v>
      </c>
      <c r="H27" s="46">
        <f>H21+H25+H26</f>
        <v>0</v>
      </c>
      <c r="I27" s="46">
        <f>I21+I25+I26</f>
        <v>0</v>
      </c>
      <c r="J27" s="46">
        <f t="shared" si="18"/>
        <v>0</v>
      </c>
      <c r="K27" s="46">
        <f t="shared" si="18"/>
        <v>0</v>
      </c>
      <c r="L27" s="46">
        <f t="shared" si="18"/>
        <v>0</v>
      </c>
      <c r="M27" s="223">
        <f t="shared" si="18"/>
        <v>0</v>
      </c>
      <c r="N27" s="211">
        <f t="shared" si="18"/>
        <v>0</v>
      </c>
      <c r="O27" s="46">
        <f t="shared" si="18"/>
        <v>0</v>
      </c>
      <c r="P27" s="46">
        <f t="shared" si="18"/>
        <v>0</v>
      </c>
      <c r="Q27" s="212">
        <f t="shared" si="18"/>
        <v>0</v>
      </c>
      <c r="R27" s="211">
        <f>R21+R25+R26</f>
        <v>0</v>
      </c>
      <c r="S27" s="46">
        <f>S21+S25+S26</f>
        <v>0</v>
      </c>
      <c r="T27" s="46">
        <f>T21+T25+T26</f>
        <v>0</v>
      </c>
      <c r="U27" s="212">
        <f>U21+U25+U26</f>
        <v>0</v>
      </c>
    </row>
    <row r="28" spans="1:21" x14ac:dyDescent="0.25">
      <c r="A28" s="50" t="s">
        <v>21</v>
      </c>
      <c r="B28" s="209">
        <v>0</v>
      </c>
      <c r="C28" s="37">
        <v>0</v>
      </c>
      <c r="D28" s="37">
        <v>0</v>
      </c>
      <c r="E28" s="216">
        <f t="shared" si="16"/>
        <v>0</v>
      </c>
      <c r="F28" s="203">
        <v>0</v>
      </c>
      <c r="G28" s="37">
        <v>0</v>
      </c>
      <c r="H28" s="37">
        <v>0</v>
      </c>
      <c r="I28" s="47">
        <f t="shared" ref="I28:I37" si="19">SUM(F28:H28)</f>
        <v>0</v>
      </c>
      <c r="J28" s="55">
        <v>0</v>
      </c>
      <c r="K28" s="37">
        <v>0</v>
      </c>
      <c r="L28" s="37">
        <v>0</v>
      </c>
      <c r="M28" s="226">
        <f t="shared" ref="M28:M37" si="20">SUM(J28:L28)</f>
        <v>0</v>
      </c>
      <c r="N28" s="209">
        <f t="shared" ref="N28:N36" si="21">J28+B28</f>
        <v>0</v>
      </c>
      <c r="O28" s="55">
        <f t="shared" ref="O28:O37" si="22">K28+C28</f>
        <v>0</v>
      </c>
      <c r="P28" s="55">
        <f t="shared" ref="P28:P37" si="23">L28+D28</f>
        <v>0</v>
      </c>
      <c r="Q28" s="210">
        <f t="shared" ref="Q28:Q36" si="24">SUM(N28:P28)</f>
        <v>0</v>
      </c>
      <c r="R28" s="209">
        <f t="shared" ref="R28:R36" si="25">N28+F28</f>
        <v>0</v>
      </c>
      <c r="S28" s="55">
        <f t="shared" ref="S28:S37" si="26">O28+G28</f>
        <v>0</v>
      </c>
      <c r="T28" s="55">
        <f t="shared" ref="T28:T37" si="27">P28+H28</f>
        <v>0</v>
      </c>
      <c r="U28" s="210">
        <f t="shared" ref="U28:U37" si="28">SUM(R28:T28)</f>
        <v>0</v>
      </c>
    </row>
    <row r="29" spans="1:21" x14ac:dyDescent="0.25">
      <c r="A29" s="50" t="s">
        <v>22</v>
      </c>
      <c r="B29" s="209">
        <v>0</v>
      </c>
      <c r="C29" s="37">
        <v>0</v>
      </c>
      <c r="D29" s="37">
        <v>0</v>
      </c>
      <c r="E29" s="216">
        <f t="shared" si="16"/>
        <v>0</v>
      </c>
      <c r="F29" s="203">
        <v>0</v>
      </c>
      <c r="G29" s="37">
        <v>0</v>
      </c>
      <c r="H29" s="37">
        <v>0</v>
      </c>
      <c r="I29" s="47">
        <f t="shared" si="19"/>
        <v>0</v>
      </c>
      <c r="J29" s="55">
        <v>0</v>
      </c>
      <c r="K29" s="37">
        <v>0</v>
      </c>
      <c r="L29" s="37">
        <v>0</v>
      </c>
      <c r="M29" s="226">
        <f t="shared" si="20"/>
        <v>0</v>
      </c>
      <c r="N29" s="209">
        <f t="shared" si="21"/>
        <v>0</v>
      </c>
      <c r="O29" s="55">
        <f t="shared" si="22"/>
        <v>0</v>
      </c>
      <c r="P29" s="55">
        <f t="shared" si="23"/>
        <v>0</v>
      </c>
      <c r="Q29" s="210">
        <f t="shared" si="24"/>
        <v>0</v>
      </c>
      <c r="R29" s="209">
        <f t="shared" si="25"/>
        <v>0</v>
      </c>
      <c r="S29" s="55">
        <f t="shared" si="26"/>
        <v>0</v>
      </c>
      <c r="T29" s="55">
        <f t="shared" si="27"/>
        <v>0</v>
      </c>
      <c r="U29" s="210">
        <f t="shared" si="28"/>
        <v>0</v>
      </c>
    </row>
    <row r="30" spans="1:21" x14ac:dyDescent="0.25">
      <c r="A30" s="50" t="s">
        <v>23</v>
      </c>
      <c r="B30" s="209">
        <v>0</v>
      </c>
      <c r="C30" s="37">
        <v>0</v>
      </c>
      <c r="D30" s="37">
        <v>0</v>
      </c>
      <c r="E30" s="216">
        <f t="shared" si="16"/>
        <v>0</v>
      </c>
      <c r="F30" s="203">
        <v>0</v>
      </c>
      <c r="G30" s="37">
        <v>0</v>
      </c>
      <c r="H30" s="37">
        <v>0</v>
      </c>
      <c r="I30" s="47">
        <f t="shared" si="19"/>
        <v>0</v>
      </c>
      <c r="J30" s="55">
        <v>0</v>
      </c>
      <c r="K30" s="37">
        <v>0</v>
      </c>
      <c r="L30" s="37">
        <v>0</v>
      </c>
      <c r="M30" s="226">
        <f t="shared" si="20"/>
        <v>0</v>
      </c>
      <c r="N30" s="209">
        <f t="shared" si="21"/>
        <v>0</v>
      </c>
      <c r="O30" s="55">
        <f t="shared" si="22"/>
        <v>0</v>
      </c>
      <c r="P30" s="55">
        <f t="shared" si="23"/>
        <v>0</v>
      </c>
      <c r="Q30" s="210">
        <f t="shared" si="24"/>
        <v>0</v>
      </c>
      <c r="R30" s="209">
        <f t="shared" si="25"/>
        <v>0</v>
      </c>
      <c r="S30" s="55">
        <f t="shared" si="26"/>
        <v>0</v>
      </c>
      <c r="T30" s="55">
        <f t="shared" si="27"/>
        <v>0</v>
      </c>
      <c r="U30" s="210">
        <f t="shared" si="28"/>
        <v>0</v>
      </c>
    </row>
    <row r="31" spans="1:21" x14ac:dyDescent="0.25">
      <c r="A31" s="50" t="s">
        <v>24</v>
      </c>
      <c r="B31" s="209">
        <v>0</v>
      </c>
      <c r="C31" s="37">
        <v>0</v>
      </c>
      <c r="D31" s="37">
        <v>0</v>
      </c>
      <c r="E31" s="216">
        <f t="shared" si="16"/>
        <v>0</v>
      </c>
      <c r="F31" s="203">
        <v>0</v>
      </c>
      <c r="G31" s="37">
        <v>0</v>
      </c>
      <c r="H31" s="37">
        <v>0</v>
      </c>
      <c r="I31" s="47">
        <f t="shared" si="19"/>
        <v>0</v>
      </c>
      <c r="J31" s="55">
        <v>0</v>
      </c>
      <c r="K31" s="37">
        <v>0</v>
      </c>
      <c r="L31" s="37">
        <v>0</v>
      </c>
      <c r="M31" s="226">
        <f t="shared" si="20"/>
        <v>0</v>
      </c>
      <c r="N31" s="209">
        <f t="shared" si="21"/>
        <v>0</v>
      </c>
      <c r="O31" s="55">
        <f t="shared" si="22"/>
        <v>0</v>
      </c>
      <c r="P31" s="55">
        <f t="shared" si="23"/>
        <v>0</v>
      </c>
      <c r="Q31" s="210">
        <f t="shared" si="24"/>
        <v>0</v>
      </c>
      <c r="R31" s="209">
        <f t="shared" si="25"/>
        <v>0</v>
      </c>
      <c r="S31" s="55">
        <f t="shared" si="26"/>
        <v>0</v>
      </c>
      <c r="T31" s="55">
        <f t="shared" si="27"/>
        <v>0</v>
      </c>
      <c r="U31" s="210">
        <f t="shared" si="28"/>
        <v>0</v>
      </c>
    </row>
    <row r="32" spans="1:21" x14ac:dyDescent="0.25">
      <c r="A32" s="50" t="s">
        <v>25</v>
      </c>
      <c r="B32" s="209">
        <v>0</v>
      </c>
      <c r="C32" s="37">
        <v>0</v>
      </c>
      <c r="D32" s="37">
        <v>0</v>
      </c>
      <c r="E32" s="216">
        <f t="shared" si="16"/>
        <v>0</v>
      </c>
      <c r="F32" s="203">
        <v>0</v>
      </c>
      <c r="G32" s="37">
        <v>0</v>
      </c>
      <c r="H32" s="37">
        <v>0</v>
      </c>
      <c r="I32" s="47">
        <f t="shared" si="19"/>
        <v>0</v>
      </c>
      <c r="J32" s="55">
        <v>0</v>
      </c>
      <c r="K32" s="37">
        <v>0</v>
      </c>
      <c r="L32" s="37">
        <v>0</v>
      </c>
      <c r="M32" s="226">
        <f t="shared" si="20"/>
        <v>0</v>
      </c>
      <c r="N32" s="209">
        <f t="shared" si="21"/>
        <v>0</v>
      </c>
      <c r="O32" s="55">
        <f t="shared" si="22"/>
        <v>0</v>
      </c>
      <c r="P32" s="55">
        <f t="shared" si="23"/>
        <v>0</v>
      </c>
      <c r="Q32" s="210">
        <f t="shared" si="24"/>
        <v>0</v>
      </c>
      <c r="R32" s="209">
        <f t="shared" si="25"/>
        <v>0</v>
      </c>
      <c r="S32" s="55">
        <f t="shared" si="26"/>
        <v>0</v>
      </c>
      <c r="T32" s="55">
        <f t="shared" si="27"/>
        <v>0</v>
      </c>
      <c r="U32" s="210">
        <f t="shared" si="28"/>
        <v>0</v>
      </c>
    </row>
    <row r="33" spans="1:21" x14ac:dyDescent="0.25">
      <c r="A33" s="50" t="s">
        <v>26</v>
      </c>
      <c r="B33" s="209">
        <v>0</v>
      </c>
      <c r="C33" s="37">
        <v>0</v>
      </c>
      <c r="D33" s="37">
        <v>0</v>
      </c>
      <c r="E33" s="216">
        <f t="shared" si="16"/>
        <v>0</v>
      </c>
      <c r="F33" s="203">
        <v>0</v>
      </c>
      <c r="G33" s="37">
        <v>0</v>
      </c>
      <c r="H33" s="37">
        <v>0</v>
      </c>
      <c r="I33" s="47">
        <f t="shared" si="19"/>
        <v>0</v>
      </c>
      <c r="J33" s="55">
        <v>0</v>
      </c>
      <c r="K33" s="37">
        <v>0</v>
      </c>
      <c r="L33" s="37">
        <v>0</v>
      </c>
      <c r="M33" s="226">
        <f t="shared" si="20"/>
        <v>0</v>
      </c>
      <c r="N33" s="209">
        <f t="shared" si="21"/>
        <v>0</v>
      </c>
      <c r="O33" s="55">
        <f t="shared" si="22"/>
        <v>0</v>
      </c>
      <c r="P33" s="55">
        <f t="shared" si="23"/>
        <v>0</v>
      </c>
      <c r="Q33" s="210">
        <f t="shared" si="24"/>
        <v>0</v>
      </c>
      <c r="R33" s="209">
        <f t="shared" si="25"/>
        <v>0</v>
      </c>
      <c r="S33" s="55">
        <f t="shared" si="26"/>
        <v>0</v>
      </c>
      <c r="T33" s="55">
        <f t="shared" si="27"/>
        <v>0</v>
      </c>
      <c r="U33" s="210">
        <f t="shared" si="28"/>
        <v>0</v>
      </c>
    </row>
    <row r="34" spans="1:21" x14ac:dyDescent="0.25">
      <c r="A34" s="50" t="s">
        <v>27</v>
      </c>
      <c r="B34" s="209">
        <v>0</v>
      </c>
      <c r="C34" s="37">
        <v>0</v>
      </c>
      <c r="D34" s="37">
        <v>0</v>
      </c>
      <c r="E34" s="216">
        <f t="shared" si="16"/>
        <v>0</v>
      </c>
      <c r="F34" s="203">
        <v>0</v>
      </c>
      <c r="G34" s="37">
        <v>0</v>
      </c>
      <c r="H34" s="37">
        <v>0</v>
      </c>
      <c r="I34" s="47">
        <f t="shared" si="19"/>
        <v>0</v>
      </c>
      <c r="J34" s="55">
        <v>0</v>
      </c>
      <c r="K34" s="37">
        <v>0</v>
      </c>
      <c r="L34" s="37">
        <v>0</v>
      </c>
      <c r="M34" s="226">
        <f t="shared" si="20"/>
        <v>0</v>
      </c>
      <c r="N34" s="209">
        <f t="shared" si="21"/>
        <v>0</v>
      </c>
      <c r="O34" s="55">
        <f t="shared" si="22"/>
        <v>0</v>
      </c>
      <c r="P34" s="55">
        <f t="shared" si="23"/>
        <v>0</v>
      </c>
      <c r="Q34" s="210">
        <f t="shared" si="24"/>
        <v>0</v>
      </c>
      <c r="R34" s="209">
        <f t="shared" si="25"/>
        <v>0</v>
      </c>
      <c r="S34" s="55">
        <f t="shared" si="26"/>
        <v>0</v>
      </c>
      <c r="T34" s="55">
        <f t="shared" si="27"/>
        <v>0</v>
      </c>
      <c r="U34" s="210">
        <f t="shared" si="28"/>
        <v>0</v>
      </c>
    </row>
    <row r="35" spans="1:21" x14ac:dyDescent="0.25">
      <c r="A35" s="50" t="s">
        <v>28</v>
      </c>
      <c r="B35" s="209">
        <v>0</v>
      </c>
      <c r="C35" s="37">
        <v>0</v>
      </c>
      <c r="D35" s="37">
        <v>0</v>
      </c>
      <c r="E35" s="216">
        <f t="shared" si="16"/>
        <v>0</v>
      </c>
      <c r="F35" s="203">
        <v>0</v>
      </c>
      <c r="G35" s="37">
        <v>0</v>
      </c>
      <c r="H35" s="37">
        <v>0</v>
      </c>
      <c r="I35" s="47">
        <f t="shared" si="19"/>
        <v>0</v>
      </c>
      <c r="J35" s="55">
        <v>0</v>
      </c>
      <c r="K35" s="37">
        <v>0</v>
      </c>
      <c r="L35" s="37">
        <v>0</v>
      </c>
      <c r="M35" s="226">
        <f t="shared" si="20"/>
        <v>0</v>
      </c>
      <c r="N35" s="209">
        <v>2</v>
      </c>
      <c r="O35" s="55">
        <f t="shared" si="22"/>
        <v>0</v>
      </c>
      <c r="P35" s="55">
        <f t="shared" si="23"/>
        <v>0</v>
      </c>
      <c r="Q35" s="210">
        <f t="shared" si="24"/>
        <v>2</v>
      </c>
      <c r="R35" s="209">
        <f>B35+N35</f>
        <v>2</v>
      </c>
      <c r="S35" s="55">
        <f t="shared" si="26"/>
        <v>0</v>
      </c>
      <c r="T35" s="55">
        <f t="shared" si="27"/>
        <v>0</v>
      </c>
      <c r="U35" s="210">
        <f t="shared" si="28"/>
        <v>2</v>
      </c>
    </row>
    <row r="36" spans="1:21" x14ac:dyDescent="0.25">
      <c r="A36" s="50" t="s">
        <v>29</v>
      </c>
      <c r="B36" s="209">
        <v>0</v>
      </c>
      <c r="C36" s="37">
        <v>0</v>
      </c>
      <c r="D36" s="37">
        <v>0</v>
      </c>
      <c r="E36" s="216">
        <f t="shared" si="16"/>
        <v>0</v>
      </c>
      <c r="F36" s="203">
        <v>0</v>
      </c>
      <c r="G36" s="37">
        <v>0</v>
      </c>
      <c r="H36" s="37">
        <v>0</v>
      </c>
      <c r="I36" s="47">
        <f t="shared" si="19"/>
        <v>0</v>
      </c>
      <c r="J36" s="55">
        <v>0</v>
      </c>
      <c r="K36" s="37">
        <v>0</v>
      </c>
      <c r="L36" s="37">
        <v>0</v>
      </c>
      <c r="M36" s="226">
        <f t="shared" si="20"/>
        <v>0</v>
      </c>
      <c r="N36" s="209">
        <f t="shared" si="21"/>
        <v>0</v>
      </c>
      <c r="O36" s="55">
        <f t="shared" si="22"/>
        <v>0</v>
      </c>
      <c r="P36" s="55">
        <f t="shared" si="23"/>
        <v>0</v>
      </c>
      <c r="Q36" s="210">
        <f t="shared" si="24"/>
        <v>0</v>
      </c>
      <c r="R36" s="209">
        <f t="shared" si="25"/>
        <v>0</v>
      </c>
      <c r="S36" s="55">
        <f t="shared" si="26"/>
        <v>0</v>
      </c>
      <c r="T36" s="55">
        <f t="shared" si="27"/>
        <v>0</v>
      </c>
      <c r="U36" s="210">
        <f t="shared" si="28"/>
        <v>0</v>
      </c>
    </row>
    <row r="37" spans="1:21" x14ac:dyDescent="0.25">
      <c r="A37" s="50" t="s">
        <v>30</v>
      </c>
      <c r="B37" s="209">
        <v>0</v>
      </c>
      <c r="C37" s="55">
        <v>0</v>
      </c>
      <c r="D37" s="55">
        <v>0</v>
      </c>
      <c r="E37" s="216">
        <f t="shared" si="16"/>
        <v>0</v>
      </c>
      <c r="F37" s="203">
        <v>0</v>
      </c>
      <c r="G37" s="55">
        <v>0</v>
      </c>
      <c r="H37" s="55">
        <v>0</v>
      </c>
      <c r="I37" s="47">
        <f t="shared" si="19"/>
        <v>0</v>
      </c>
      <c r="J37" s="55">
        <v>0</v>
      </c>
      <c r="K37" s="55">
        <v>0</v>
      </c>
      <c r="L37" s="55">
        <v>0</v>
      </c>
      <c r="M37" s="226">
        <f t="shared" si="20"/>
        <v>0</v>
      </c>
      <c r="N37" s="209">
        <v>47</v>
      </c>
      <c r="O37" s="55">
        <f t="shared" si="22"/>
        <v>0</v>
      </c>
      <c r="P37" s="55">
        <f t="shared" si="23"/>
        <v>0</v>
      </c>
      <c r="Q37" s="210">
        <f>SUM(N37:P37)</f>
        <v>47</v>
      </c>
      <c r="R37" s="209">
        <f>B37+N37</f>
        <v>47</v>
      </c>
      <c r="S37" s="55">
        <f t="shared" si="26"/>
        <v>0</v>
      </c>
      <c r="T37" s="55">
        <f t="shared" si="27"/>
        <v>0</v>
      </c>
      <c r="U37" s="210">
        <f t="shared" si="28"/>
        <v>47</v>
      </c>
    </row>
    <row r="38" spans="1:21" x14ac:dyDescent="0.25">
      <c r="A38" s="51" t="s">
        <v>33</v>
      </c>
      <c r="B38" s="211">
        <f t="shared" ref="B38:Q38" si="29">SUM(B28:B37)</f>
        <v>0</v>
      </c>
      <c r="C38" s="46">
        <f t="shared" si="29"/>
        <v>0</v>
      </c>
      <c r="D38" s="46">
        <f t="shared" si="29"/>
        <v>0</v>
      </c>
      <c r="E38" s="212">
        <f t="shared" si="29"/>
        <v>0</v>
      </c>
      <c r="F38" s="204">
        <f>SUM(F28:F37)</f>
        <v>0</v>
      </c>
      <c r="G38" s="46">
        <f>SUM(G28:G37)</f>
        <v>0</v>
      </c>
      <c r="H38" s="46">
        <f>SUM(H28:H37)</f>
        <v>0</v>
      </c>
      <c r="I38" s="46">
        <f>SUM(I28:I37)</f>
        <v>0</v>
      </c>
      <c r="J38" s="46">
        <f t="shared" si="29"/>
        <v>0</v>
      </c>
      <c r="K38" s="46">
        <f t="shared" si="29"/>
        <v>0</v>
      </c>
      <c r="L38" s="46">
        <f t="shared" si="29"/>
        <v>0</v>
      </c>
      <c r="M38" s="223">
        <f t="shared" si="29"/>
        <v>0</v>
      </c>
      <c r="N38" s="211">
        <f t="shared" si="29"/>
        <v>49</v>
      </c>
      <c r="O38" s="46">
        <f t="shared" si="29"/>
        <v>0</v>
      </c>
      <c r="P38" s="46">
        <f t="shared" si="29"/>
        <v>0</v>
      </c>
      <c r="Q38" s="212">
        <f t="shared" si="29"/>
        <v>49</v>
      </c>
      <c r="R38" s="211">
        <f>SUM(R28:R37)</f>
        <v>49</v>
      </c>
      <c r="S38" s="46">
        <f>SUM(S28:S37)</f>
        <v>0</v>
      </c>
      <c r="T38" s="46">
        <f>SUM(T28:T37)</f>
        <v>0</v>
      </c>
      <c r="U38" s="212">
        <f>SUM(U28:U37)</f>
        <v>49</v>
      </c>
    </row>
    <row r="39" spans="1:21" x14ac:dyDescent="0.25">
      <c r="A39" s="50" t="s">
        <v>34</v>
      </c>
      <c r="B39" s="209">
        <v>0</v>
      </c>
      <c r="C39" s="37">
        <v>0</v>
      </c>
      <c r="D39" s="37">
        <v>0</v>
      </c>
      <c r="E39" s="216">
        <f t="shared" si="16"/>
        <v>0</v>
      </c>
      <c r="F39" s="203">
        <v>0</v>
      </c>
      <c r="G39" s="37">
        <v>0</v>
      </c>
      <c r="H39" s="37">
        <v>0</v>
      </c>
      <c r="I39" s="47">
        <f>SUM(F39:H39)</f>
        <v>0</v>
      </c>
      <c r="J39" s="55">
        <v>0</v>
      </c>
      <c r="K39" s="37">
        <v>0</v>
      </c>
      <c r="L39" s="37">
        <v>0</v>
      </c>
      <c r="M39" s="226">
        <f>SUM(J39:L39)</f>
        <v>0</v>
      </c>
      <c r="N39" s="209">
        <f t="shared" ref="N39:P43" si="30">J39+B39</f>
        <v>0</v>
      </c>
      <c r="O39" s="55">
        <f t="shared" si="30"/>
        <v>0</v>
      </c>
      <c r="P39" s="55">
        <f t="shared" si="30"/>
        <v>0</v>
      </c>
      <c r="Q39" s="210">
        <f>SUM(N39:P39)</f>
        <v>0</v>
      </c>
      <c r="R39" s="209">
        <f t="shared" ref="R39:T43" si="31">N39+F39</f>
        <v>0</v>
      </c>
      <c r="S39" s="55">
        <f t="shared" si="31"/>
        <v>0</v>
      </c>
      <c r="T39" s="55">
        <f t="shared" si="31"/>
        <v>0</v>
      </c>
      <c r="U39" s="210">
        <f>SUM(R39:T39)</f>
        <v>0</v>
      </c>
    </row>
    <row r="40" spans="1:21" x14ac:dyDescent="0.25">
      <c r="A40" s="50" t="s">
        <v>35</v>
      </c>
      <c r="B40" s="209">
        <v>0</v>
      </c>
      <c r="C40" s="37">
        <v>0</v>
      </c>
      <c r="D40" s="37">
        <v>0</v>
      </c>
      <c r="E40" s="216">
        <f t="shared" si="16"/>
        <v>0</v>
      </c>
      <c r="F40" s="203">
        <v>0</v>
      </c>
      <c r="G40" s="37">
        <v>0</v>
      </c>
      <c r="H40" s="37">
        <v>0</v>
      </c>
      <c r="I40" s="47">
        <f>SUM(F40:H40)</f>
        <v>0</v>
      </c>
      <c r="J40" s="55">
        <v>0</v>
      </c>
      <c r="K40" s="37">
        <v>0</v>
      </c>
      <c r="L40" s="37">
        <v>0</v>
      </c>
      <c r="M40" s="226">
        <f>SUM(J40:L40)</f>
        <v>0</v>
      </c>
      <c r="N40" s="209">
        <f t="shared" si="30"/>
        <v>0</v>
      </c>
      <c r="O40" s="55">
        <f t="shared" si="30"/>
        <v>0</v>
      </c>
      <c r="P40" s="55">
        <f t="shared" si="30"/>
        <v>0</v>
      </c>
      <c r="Q40" s="210">
        <f>SUM(N40:P40)</f>
        <v>0</v>
      </c>
      <c r="R40" s="209">
        <f t="shared" si="31"/>
        <v>0</v>
      </c>
      <c r="S40" s="55">
        <f t="shared" si="31"/>
        <v>0</v>
      </c>
      <c r="T40" s="55">
        <f t="shared" si="31"/>
        <v>0</v>
      </c>
      <c r="U40" s="210">
        <f>SUM(R40:T40)</f>
        <v>0</v>
      </c>
    </row>
    <row r="41" spans="1:21" x14ac:dyDescent="0.25">
      <c r="A41" s="50" t="s">
        <v>36</v>
      </c>
      <c r="B41" s="209">
        <v>0</v>
      </c>
      <c r="C41" s="37">
        <v>0</v>
      </c>
      <c r="D41" s="37">
        <v>0</v>
      </c>
      <c r="E41" s="216">
        <f t="shared" si="16"/>
        <v>0</v>
      </c>
      <c r="F41" s="203">
        <v>0</v>
      </c>
      <c r="G41" s="37">
        <v>0</v>
      </c>
      <c r="H41" s="37">
        <v>0</v>
      </c>
      <c r="I41" s="47">
        <f>SUM(F41:H41)</f>
        <v>0</v>
      </c>
      <c r="J41" s="55">
        <v>0</v>
      </c>
      <c r="K41" s="37">
        <v>0</v>
      </c>
      <c r="L41" s="37">
        <v>0</v>
      </c>
      <c r="M41" s="226">
        <f>SUM(J41:L41)</f>
        <v>0</v>
      </c>
      <c r="N41" s="209">
        <f t="shared" si="30"/>
        <v>0</v>
      </c>
      <c r="O41" s="55">
        <f t="shared" si="30"/>
        <v>0</v>
      </c>
      <c r="P41" s="55">
        <f t="shared" si="30"/>
        <v>0</v>
      </c>
      <c r="Q41" s="210">
        <f>SUM(N41:P41)</f>
        <v>0</v>
      </c>
      <c r="R41" s="209">
        <f t="shared" si="31"/>
        <v>0</v>
      </c>
      <c r="S41" s="55">
        <f t="shared" si="31"/>
        <v>0</v>
      </c>
      <c r="T41" s="55">
        <f t="shared" si="31"/>
        <v>0</v>
      </c>
      <c r="U41" s="210">
        <f>SUM(R41:T41)</f>
        <v>0</v>
      </c>
    </row>
    <row r="42" spans="1:21" x14ac:dyDescent="0.25">
      <c r="A42" s="50" t="s">
        <v>37</v>
      </c>
      <c r="B42" s="209">
        <v>0</v>
      </c>
      <c r="C42" s="37">
        <v>0</v>
      </c>
      <c r="D42" s="37">
        <v>0</v>
      </c>
      <c r="E42" s="216">
        <f t="shared" si="16"/>
        <v>0</v>
      </c>
      <c r="F42" s="203">
        <v>0</v>
      </c>
      <c r="G42" s="37">
        <v>0</v>
      </c>
      <c r="H42" s="37">
        <v>0</v>
      </c>
      <c r="I42" s="47">
        <f>SUM(F42:H42)</f>
        <v>0</v>
      </c>
      <c r="J42" s="55">
        <v>0</v>
      </c>
      <c r="K42" s="37">
        <v>0</v>
      </c>
      <c r="L42" s="37">
        <v>0</v>
      </c>
      <c r="M42" s="226">
        <f>SUM(J42:L42)</f>
        <v>0</v>
      </c>
      <c r="N42" s="209">
        <f t="shared" si="30"/>
        <v>0</v>
      </c>
      <c r="O42" s="55">
        <f t="shared" si="30"/>
        <v>0</v>
      </c>
      <c r="P42" s="55">
        <f t="shared" si="30"/>
        <v>0</v>
      </c>
      <c r="Q42" s="210">
        <f>SUM(N42:P42)</f>
        <v>0</v>
      </c>
      <c r="R42" s="209">
        <f t="shared" si="31"/>
        <v>0</v>
      </c>
      <c r="S42" s="55">
        <f t="shared" si="31"/>
        <v>0</v>
      </c>
      <c r="T42" s="55">
        <f t="shared" si="31"/>
        <v>0</v>
      </c>
      <c r="U42" s="210">
        <f>SUM(R42:T42)</f>
        <v>0</v>
      </c>
    </row>
    <row r="43" spans="1:21" x14ac:dyDescent="0.25">
      <c r="A43" s="50" t="s">
        <v>38</v>
      </c>
      <c r="B43" s="209">
        <v>0</v>
      </c>
      <c r="C43" s="37">
        <v>0</v>
      </c>
      <c r="D43" s="37">
        <v>0</v>
      </c>
      <c r="E43" s="216">
        <f t="shared" si="16"/>
        <v>0</v>
      </c>
      <c r="F43" s="203">
        <v>0</v>
      </c>
      <c r="G43" s="37">
        <v>0</v>
      </c>
      <c r="H43" s="37">
        <v>0</v>
      </c>
      <c r="I43" s="47">
        <f>SUM(F43:H43)</f>
        <v>0</v>
      </c>
      <c r="J43" s="55">
        <v>0</v>
      </c>
      <c r="K43" s="37">
        <v>0</v>
      </c>
      <c r="L43" s="37">
        <v>0</v>
      </c>
      <c r="M43" s="226">
        <f>SUM(J43:L43)</f>
        <v>0</v>
      </c>
      <c r="N43" s="209">
        <f t="shared" si="30"/>
        <v>0</v>
      </c>
      <c r="O43" s="55">
        <f t="shared" si="30"/>
        <v>0</v>
      </c>
      <c r="P43" s="55">
        <f t="shared" si="30"/>
        <v>0</v>
      </c>
      <c r="Q43" s="210">
        <f>SUM(N43:P43)</f>
        <v>0</v>
      </c>
      <c r="R43" s="209">
        <f t="shared" si="31"/>
        <v>0</v>
      </c>
      <c r="S43" s="55">
        <f t="shared" si="31"/>
        <v>0</v>
      </c>
      <c r="T43" s="55">
        <f t="shared" si="31"/>
        <v>0</v>
      </c>
      <c r="U43" s="210">
        <f>SUM(R43:T43)</f>
        <v>0</v>
      </c>
    </row>
    <row r="44" spans="1:21" x14ac:dyDescent="0.25">
      <c r="A44" s="49" t="s">
        <v>43</v>
      </c>
      <c r="B44" s="211">
        <f t="shared" ref="B44:Q44" si="32">SUM(B39:B43)</f>
        <v>0</v>
      </c>
      <c r="C44" s="46">
        <f t="shared" si="32"/>
        <v>0</v>
      </c>
      <c r="D44" s="46">
        <f t="shared" si="32"/>
        <v>0</v>
      </c>
      <c r="E44" s="212">
        <f t="shared" si="32"/>
        <v>0</v>
      </c>
      <c r="F44" s="204">
        <f>SUM(F39:F43)</f>
        <v>0</v>
      </c>
      <c r="G44" s="46">
        <f>SUM(G39:G43)</f>
        <v>0</v>
      </c>
      <c r="H44" s="46">
        <f>SUM(H39:H43)</f>
        <v>0</v>
      </c>
      <c r="I44" s="46">
        <f>SUM(I39:I43)</f>
        <v>0</v>
      </c>
      <c r="J44" s="46">
        <f t="shared" si="32"/>
        <v>0</v>
      </c>
      <c r="K44" s="46">
        <f t="shared" si="32"/>
        <v>0</v>
      </c>
      <c r="L44" s="46">
        <f t="shared" si="32"/>
        <v>0</v>
      </c>
      <c r="M44" s="223">
        <f t="shared" si="32"/>
        <v>0</v>
      </c>
      <c r="N44" s="211">
        <f t="shared" si="32"/>
        <v>0</v>
      </c>
      <c r="O44" s="46">
        <f t="shared" si="32"/>
        <v>0</v>
      </c>
      <c r="P44" s="46">
        <f t="shared" si="32"/>
        <v>0</v>
      </c>
      <c r="Q44" s="212">
        <f t="shared" si="32"/>
        <v>0</v>
      </c>
      <c r="R44" s="211">
        <f>SUM(R39:R43)</f>
        <v>0</v>
      </c>
      <c r="S44" s="46">
        <f>SUM(S39:S43)</f>
        <v>0</v>
      </c>
      <c r="T44" s="46">
        <f>SUM(T39:T43)</f>
        <v>0</v>
      </c>
      <c r="U44" s="212">
        <f>SUM(U39:U43)</f>
        <v>0</v>
      </c>
    </row>
    <row r="45" spans="1:21" x14ac:dyDescent="0.25">
      <c r="A45" s="50" t="s">
        <v>39</v>
      </c>
      <c r="B45" s="209">
        <v>0</v>
      </c>
      <c r="C45" s="37">
        <v>0</v>
      </c>
      <c r="D45" s="37">
        <v>0</v>
      </c>
      <c r="E45" s="216">
        <f t="shared" si="16"/>
        <v>0</v>
      </c>
      <c r="F45" s="203">
        <v>0</v>
      </c>
      <c r="G45" s="37">
        <v>0</v>
      </c>
      <c r="H45" s="37">
        <v>0</v>
      </c>
      <c r="I45" s="47">
        <f>SUM(F45:H45)</f>
        <v>0</v>
      </c>
      <c r="J45" s="55">
        <v>0</v>
      </c>
      <c r="K45" s="37">
        <v>0</v>
      </c>
      <c r="L45" s="37">
        <v>0</v>
      </c>
      <c r="M45" s="226">
        <f>SUM(J45:L45)</f>
        <v>0</v>
      </c>
      <c r="N45" s="209">
        <f>J45+B45</f>
        <v>0</v>
      </c>
      <c r="O45" s="55">
        <f>K45+C45</f>
        <v>0</v>
      </c>
      <c r="P45" s="55">
        <f>L45+D45</f>
        <v>0</v>
      </c>
      <c r="Q45" s="210">
        <f>SUM(N45:P45)</f>
        <v>0</v>
      </c>
      <c r="R45" s="209">
        <f>N45+F45</f>
        <v>0</v>
      </c>
      <c r="S45" s="55">
        <f>O45+G45</f>
        <v>0</v>
      </c>
      <c r="T45" s="55">
        <f>P45+H45</f>
        <v>0</v>
      </c>
      <c r="U45" s="210">
        <f>SUM(R45:T45)</f>
        <v>0</v>
      </c>
    </row>
    <row r="46" spans="1:21" x14ac:dyDescent="0.25">
      <c r="A46" s="49" t="s">
        <v>44</v>
      </c>
      <c r="B46" s="211">
        <f t="shared" ref="B46:Q46" si="33">SUM(B45)</f>
        <v>0</v>
      </c>
      <c r="C46" s="46">
        <f t="shared" si="33"/>
        <v>0</v>
      </c>
      <c r="D46" s="46">
        <f t="shared" si="33"/>
        <v>0</v>
      </c>
      <c r="E46" s="212">
        <f t="shared" si="33"/>
        <v>0</v>
      </c>
      <c r="F46" s="204">
        <f>SUM(F45)</f>
        <v>0</v>
      </c>
      <c r="G46" s="46">
        <f>SUM(G45)</f>
        <v>0</v>
      </c>
      <c r="H46" s="46">
        <f>SUM(H45)</f>
        <v>0</v>
      </c>
      <c r="I46" s="46">
        <f>SUM(I45)</f>
        <v>0</v>
      </c>
      <c r="J46" s="46">
        <f t="shared" si="33"/>
        <v>0</v>
      </c>
      <c r="K46" s="46">
        <f t="shared" si="33"/>
        <v>0</v>
      </c>
      <c r="L46" s="46">
        <f t="shared" si="33"/>
        <v>0</v>
      </c>
      <c r="M46" s="223">
        <f t="shared" si="33"/>
        <v>0</v>
      </c>
      <c r="N46" s="211">
        <f t="shared" si="33"/>
        <v>0</v>
      </c>
      <c r="O46" s="46">
        <f t="shared" si="33"/>
        <v>0</v>
      </c>
      <c r="P46" s="46">
        <f t="shared" si="33"/>
        <v>0</v>
      </c>
      <c r="Q46" s="212">
        <f t="shared" si="33"/>
        <v>0</v>
      </c>
      <c r="R46" s="211">
        <f>SUM(R45)</f>
        <v>0</v>
      </c>
      <c r="S46" s="46">
        <f>SUM(S45)</f>
        <v>0</v>
      </c>
      <c r="T46" s="46">
        <f>SUM(T45)</f>
        <v>0</v>
      </c>
      <c r="U46" s="212">
        <f>SUM(U45)</f>
        <v>0</v>
      </c>
    </row>
    <row r="47" spans="1:21" ht="31.5" x14ac:dyDescent="0.25">
      <c r="A47" s="50" t="s">
        <v>40</v>
      </c>
      <c r="B47" s="209">
        <v>0</v>
      </c>
      <c r="C47" s="37">
        <v>0</v>
      </c>
      <c r="D47" s="37">
        <v>0</v>
      </c>
      <c r="E47" s="216">
        <f t="shared" si="16"/>
        <v>0</v>
      </c>
      <c r="F47" s="203">
        <v>0</v>
      </c>
      <c r="G47" s="37">
        <v>0</v>
      </c>
      <c r="H47" s="37">
        <v>0</v>
      </c>
      <c r="I47" s="47">
        <f>SUM(F47:H47)</f>
        <v>0</v>
      </c>
      <c r="J47" s="55">
        <v>0</v>
      </c>
      <c r="K47" s="37">
        <v>0</v>
      </c>
      <c r="L47" s="37">
        <v>0</v>
      </c>
      <c r="M47" s="226">
        <f>SUM(J47:L47)</f>
        <v>0</v>
      </c>
      <c r="N47" s="209">
        <f t="shared" ref="N47:P49" si="34">J47+B47</f>
        <v>0</v>
      </c>
      <c r="O47" s="55">
        <f t="shared" si="34"/>
        <v>0</v>
      </c>
      <c r="P47" s="55">
        <f t="shared" si="34"/>
        <v>0</v>
      </c>
      <c r="Q47" s="210">
        <f>SUM(N47:P47)</f>
        <v>0</v>
      </c>
      <c r="R47" s="209">
        <f t="shared" ref="R47:T49" si="35">N47+F47</f>
        <v>0</v>
      </c>
      <c r="S47" s="55">
        <f t="shared" si="35"/>
        <v>0</v>
      </c>
      <c r="T47" s="55">
        <f t="shared" si="35"/>
        <v>0</v>
      </c>
      <c r="U47" s="210">
        <f>SUM(R47:T47)</f>
        <v>0</v>
      </c>
    </row>
    <row r="48" spans="1:21" ht="31.5" x14ac:dyDescent="0.25">
      <c r="A48" s="48" t="s">
        <v>41</v>
      </c>
      <c r="B48" s="209">
        <v>0</v>
      </c>
      <c r="C48" s="37">
        <v>0</v>
      </c>
      <c r="D48" s="37">
        <v>0</v>
      </c>
      <c r="E48" s="216">
        <f t="shared" si="16"/>
        <v>0</v>
      </c>
      <c r="F48" s="203">
        <v>0</v>
      </c>
      <c r="G48" s="37">
        <v>0</v>
      </c>
      <c r="H48" s="37">
        <v>0</v>
      </c>
      <c r="I48" s="47">
        <f>SUM(F48:H48)</f>
        <v>0</v>
      </c>
      <c r="J48" s="55">
        <v>0</v>
      </c>
      <c r="K48" s="37">
        <v>0</v>
      </c>
      <c r="L48" s="37">
        <v>0</v>
      </c>
      <c r="M48" s="226">
        <f>SUM(J48:L48)</f>
        <v>0</v>
      </c>
      <c r="N48" s="209">
        <f t="shared" si="34"/>
        <v>0</v>
      </c>
      <c r="O48" s="55">
        <f t="shared" si="34"/>
        <v>0</v>
      </c>
      <c r="P48" s="55">
        <f t="shared" si="34"/>
        <v>0</v>
      </c>
      <c r="Q48" s="210">
        <f>SUM(N48:P48)</f>
        <v>0</v>
      </c>
      <c r="R48" s="209">
        <f t="shared" si="35"/>
        <v>0</v>
      </c>
      <c r="S48" s="55">
        <f t="shared" si="35"/>
        <v>0</v>
      </c>
      <c r="T48" s="55">
        <f t="shared" si="35"/>
        <v>0</v>
      </c>
      <c r="U48" s="210">
        <f>SUM(R48:T48)</f>
        <v>0</v>
      </c>
    </row>
    <row r="49" spans="1:21" x14ac:dyDescent="0.25">
      <c r="A49" s="50" t="s">
        <v>42</v>
      </c>
      <c r="B49" s="209">
        <v>0</v>
      </c>
      <c r="C49" s="37">
        <v>0</v>
      </c>
      <c r="D49" s="37">
        <v>0</v>
      </c>
      <c r="E49" s="216">
        <f t="shared" si="16"/>
        <v>0</v>
      </c>
      <c r="F49" s="203">
        <v>0</v>
      </c>
      <c r="G49" s="37">
        <v>0</v>
      </c>
      <c r="H49" s="37">
        <v>0</v>
      </c>
      <c r="I49" s="47">
        <f>SUM(F49:H49)</f>
        <v>0</v>
      </c>
      <c r="J49" s="55">
        <v>0</v>
      </c>
      <c r="K49" s="37">
        <v>0</v>
      </c>
      <c r="L49" s="37">
        <v>0</v>
      </c>
      <c r="M49" s="226">
        <f>SUM(J49:L49)</f>
        <v>0</v>
      </c>
      <c r="N49" s="209">
        <f t="shared" si="34"/>
        <v>0</v>
      </c>
      <c r="O49" s="55">
        <f t="shared" si="34"/>
        <v>0</v>
      </c>
      <c r="P49" s="55">
        <f t="shared" si="34"/>
        <v>0</v>
      </c>
      <c r="Q49" s="210">
        <f>SUM(N49:P49)</f>
        <v>0</v>
      </c>
      <c r="R49" s="209">
        <f t="shared" si="35"/>
        <v>0</v>
      </c>
      <c r="S49" s="55">
        <f t="shared" si="35"/>
        <v>0</v>
      </c>
      <c r="T49" s="55">
        <f t="shared" si="35"/>
        <v>0</v>
      </c>
      <c r="U49" s="210">
        <f>SUM(R49:T49)</f>
        <v>0</v>
      </c>
    </row>
    <row r="50" spans="1:21" x14ac:dyDescent="0.25">
      <c r="A50" s="49" t="s">
        <v>45</v>
      </c>
      <c r="B50" s="211">
        <f t="shared" ref="B50:Q50" si="36">SUM(B47:B49)</f>
        <v>0</v>
      </c>
      <c r="C50" s="46">
        <f t="shared" si="36"/>
        <v>0</v>
      </c>
      <c r="D50" s="46">
        <f t="shared" si="36"/>
        <v>0</v>
      </c>
      <c r="E50" s="212">
        <f t="shared" si="36"/>
        <v>0</v>
      </c>
      <c r="F50" s="204">
        <f>SUM(F47:F49)</f>
        <v>0</v>
      </c>
      <c r="G50" s="46">
        <f>SUM(G47:G49)</f>
        <v>0</v>
      </c>
      <c r="H50" s="46">
        <f>SUM(H47:H49)</f>
        <v>0</v>
      </c>
      <c r="I50" s="46">
        <f>SUM(I47:I49)</f>
        <v>0</v>
      </c>
      <c r="J50" s="46">
        <f t="shared" si="36"/>
        <v>0</v>
      </c>
      <c r="K50" s="46">
        <f t="shared" si="36"/>
        <v>0</v>
      </c>
      <c r="L50" s="46">
        <f t="shared" si="36"/>
        <v>0</v>
      </c>
      <c r="M50" s="223">
        <f t="shared" si="36"/>
        <v>0</v>
      </c>
      <c r="N50" s="211">
        <f t="shared" si="36"/>
        <v>0</v>
      </c>
      <c r="O50" s="46">
        <f t="shared" si="36"/>
        <v>0</v>
      </c>
      <c r="P50" s="46">
        <f t="shared" si="36"/>
        <v>0</v>
      </c>
      <c r="Q50" s="212">
        <f t="shared" si="36"/>
        <v>0</v>
      </c>
      <c r="R50" s="211">
        <f>SUM(R47:R49)</f>
        <v>0</v>
      </c>
      <c r="S50" s="46">
        <f>SUM(S47:S49)</f>
        <v>0</v>
      </c>
      <c r="T50" s="46">
        <f>SUM(T47:T49)</f>
        <v>0</v>
      </c>
      <c r="U50" s="212">
        <f>SUM(U47:U49)</f>
        <v>0</v>
      </c>
    </row>
    <row r="51" spans="1:21" x14ac:dyDescent="0.25">
      <c r="A51" s="51" t="s">
        <v>55</v>
      </c>
      <c r="B51" s="211">
        <f t="shared" ref="B51:Q51" si="37">B20+B27+B17+B38+B44+B46+B50</f>
        <v>26400000</v>
      </c>
      <c r="C51" s="46">
        <f t="shared" si="37"/>
        <v>0</v>
      </c>
      <c r="D51" s="46">
        <f t="shared" si="37"/>
        <v>0</v>
      </c>
      <c r="E51" s="212">
        <f t="shared" si="37"/>
        <v>26400000</v>
      </c>
      <c r="F51" s="204">
        <f>F20+F27+F17+F38+F44+F46+F50</f>
        <v>500</v>
      </c>
      <c r="G51" s="46">
        <f>G20+G27+G17+G38+G44+G46+G50</f>
        <v>0</v>
      </c>
      <c r="H51" s="46">
        <f>H20+H27+H17+H38+H44+H46+H50</f>
        <v>0</v>
      </c>
      <c r="I51" s="46">
        <f>I20+I27+I17+I38+I44+I46+I50</f>
        <v>500</v>
      </c>
      <c r="J51" s="46">
        <f t="shared" si="37"/>
        <v>0</v>
      </c>
      <c r="K51" s="46">
        <f t="shared" si="37"/>
        <v>0</v>
      </c>
      <c r="L51" s="46">
        <f t="shared" si="37"/>
        <v>0</v>
      </c>
      <c r="M51" s="223">
        <f t="shared" si="37"/>
        <v>15899933</v>
      </c>
      <c r="N51" s="211">
        <f t="shared" si="37"/>
        <v>27299265</v>
      </c>
      <c r="O51" s="46">
        <f t="shared" si="37"/>
        <v>0</v>
      </c>
      <c r="P51" s="46">
        <f t="shared" si="37"/>
        <v>0</v>
      </c>
      <c r="Q51" s="212">
        <f t="shared" si="37"/>
        <v>27299265</v>
      </c>
      <c r="R51" s="211">
        <f>R20+R27+R17+R38+R44+R46+R50</f>
        <v>27299265</v>
      </c>
      <c r="S51" s="46">
        <f>S20+S27+S17+S38+S44+S46+S50</f>
        <v>0</v>
      </c>
      <c r="T51" s="46">
        <f>T20+T27+T17+T38+T44+T46+T50</f>
        <v>0</v>
      </c>
      <c r="U51" s="212">
        <f>U20+U27+U17+U38+U44+U46+U50</f>
        <v>27299265</v>
      </c>
    </row>
    <row r="52" spans="1:21" x14ac:dyDescent="0.25">
      <c r="A52" s="30" t="s">
        <v>57</v>
      </c>
      <c r="B52" s="217">
        <f>'3'!B24</f>
        <v>0</v>
      </c>
      <c r="C52" s="9">
        <v>0</v>
      </c>
      <c r="D52" s="9">
        <v>0</v>
      </c>
      <c r="E52" s="212"/>
      <c r="F52" s="206" t="e">
        <f>'3'!#REF!</f>
        <v>#REF!</v>
      </c>
      <c r="G52" s="9">
        <v>0</v>
      </c>
      <c r="H52" s="9">
        <v>0</v>
      </c>
      <c r="I52" s="46" t="e">
        <f>SUM(F52:H52)</f>
        <v>#REF!</v>
      </c>
      <c r="J52" s="9" t="e">
        <f>'3'!#REF!</f>
        <v>#REF!</v>
      </c>
      <c r="K52" s="9">
        <v>0</v>
      </c>
      <c r="L52" s="9">
        <v>0</v>
      </c>
      <c r="M52" s="223" t="e">
        <f>SUM(J52:L52)</f>
        <v>#REF!</v>
      </c>
      <c r="N52" s="214">
        <v>1786865</v>
      </c>
      <c r="O52" s="55">
        <f>K52+C52</f>
        <v>0</v>
      </c>
      <c r="P52" s="55">
        <f>L52+D52</f>
        <v>0</v>
      </c>
      <c r="Q52" s="228">
        <f>SUM(N52:P52)</f>
        <v>1786865</v>
      </c>
      <c r="R52" s="214">
        <v>1786865</v>
      </c>
      <c r="S52" s="55">
        <f>O52+G52</f>
        <v>0</v>
      </c>
      <c r="T52" s="55">
        <f>P52+H52</f>
        <v>0</v>
      </c>
      <c r="U52" s="228">
        <f>SUM(R52:T52)</f>
        <v>1786865</v>
      </c>
    </row>
    <row r="53" spans="1:21" ht="16.5" thickBot="1" x14ac:dyDescent="0.3">
      <c r="A53" s="30" t="s">
        <v>56</v>
      </c>
      <c r="B53" s="218">
        <f t="shared" ref="B53:Q53" si="38">B52+B51</f>
        <v>26400000</v>
      </c>
      <c r="C53" s="219">
        <f t="shared" si="38"/>
        <v>0</v>
      </c>
      <c r="D53" s="219">
        <f t="shared" si="38"/>
        <v>0</v>
      </c>
      <c r="E53" s="220">
        <f t="shared" si="38"/>
        <v>26400000</v>
      </c>
      <c r="F53" s="206" t="e">
        <f>F52+F51</f>
        <v>#REF!</v>
      </c>
      <c r="G53" s="9">
        <f>G52+G51</f>
        <v>0</v>
      </c>
      <c r="H53" s="9">
        <f>H52+H51</f>
        <v>0</v>
      </c>
      <c r="I53" s="9" t="e">
        <f>I52+I51</f>
        <v>#REF!</v>
      </c>
      <c r="J53" s="9" t="e">
        <f t="shared" si="38"/>
        <v>#REF!</v>
      </c>
      <c r="K53" s="9">
        <f t="shared" si="38"/>
        <v>0</v>
      </c>
      <c r="L53" s="9">
        <f t="shared" si="38"/>
        <v>0</v>
      </c>
      <c r="M53" s="227" t="e">
        <f t="shared" si="38"/>
        <v>#REF!</v>
      </c>
      <c r="N53" s="218">
        <f t="shared" si="38"/>
        <v>29086130</v>
      </c>
      <c r="O53" s="219">
        <f t="shared" si="38"/>
        <v>0</v>
      </c>
      <c r="P53" s="219">
        <f t="shared" si="38"/>
        <v>0</v>
      </c>
      <c r="Q53" s="220">
        <f t="shared" si="38"/>
        <v>29086130</v>
      </c>
      <c r="R53" s="218">
        <f>R52+R51</f>
        <v>29086130</v>
      </c>
      <c r="S53" s="219">
        <f>S52+S51</f>
        <v>0</v>
      </c>
      <c r="T53" s="219">
        <f>T52+T51</f>
        <v>0</v>
      </c>
      <c r="U53" s="220">
        <f>U52+U51</f>
        <v>29086130</v>
      </c>
    </row>
  </sheetData>
  <mergeCells count="10">
    <mergeCell ref="A4:U4"/>
    <mergeCell ref="A3:U3"/>
    <mergeCell ref="A1:U1"/>
    <mergeCell ref="R7:U7"/>
    <mergeCell ref="A2:B2"/>
    <mergeCell ref="A7:A8"/>
    <mergeCell ref="B7:E7"/>
    <mergeCell ref="J7:M7"/>
    <mergeCell ref="N7:Q7"/>
    <mergeCell ref="F7:I7"/>
  </mergeCells>
  <phoneticPr fontId="1" type="noConversion"/>
  <printOptions horizontalCentered="1"/>
  <pageMargins left="0.25" right="0.25" top="0.75" bottom="0.75" header="0.3" footer="0.3"/>
  <pageSetup paperSize="9" scale="4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9">
    <tabColor theme="6" tint="0.79998168889431442"/>
  </sheetPr>
  <dimension ref="A1:M43"/>
  <sheetViews>
    <sheetView workbookViewId="0">
      <selection activeCell="P20" sqref="P20"/>
    </sheetView>
  </sheetViews>
  <sheetFormatPr defaultRowHeight="15.75" x14ac:dyDescent="0.25"/>
  <cols>
    <col min="1" max="1" width="65.5703125" style="2" customWidth="1"/>
    <col min="2" max="2" width="12.7109375" style="2" customWidth="1"/>
    <col min="3" max="3" width="8.140625" style="2" customWidth="1"/>
    <col min="4" max="4" width="7.85546875" style="2" customWidth="1"/>
    <col min="5" max="5" width="11" style="2" customWidth="1"/>
    <col min="6" max="6" width="11.28515625" style="2" bestFit="1" customWidth="1"/>
    <col min="7" max="8" width="9.140625" style="2"/>
    <col min="9" max="9" width="12" style="2" customWidth="1"/>
    <col min="10" max="10" width="11.28515625" style="2" bestFit="1" customWidth="1"/>
    <col min="11" max="12" width="9.140625" style="2"/>
    <col min="13" max="13" width="12.28515625" style="2" customWidth="1"/>
    <col min="14" max="16384" width="9.140625" style="2"/>
  </cols>
  <sheetData>
    <row r="1" spans="1:13" x14ac:dyDescent="0.25">
      <c r="A1" s="318" t="s">
        <v>799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2" spans="1:13" x14ac:dyDescent="0.25">
      <c r="A2" s="318"/>
      <c r="B2" s="318"/>
      <c r="C2" s="33"/>
      <c r="D2" s="33"/>
      <c r="E2" s="33"/>
    </row>
    <row r="3" spans="1:13" x14ac:dyDescent="0.25">
      <c r="A3" s="317" t="s">
        <v>102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</row>
    <row r="4" spans="1:13" x14ac:dyDescent="0.25">
      <c r="A4" s="317" t="s">
        <v>798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</row>
    <row r="5" spans="1:13" x14ac:dyDescent="0.25">
      <c r="A5" s="31"/>
      <c r="B5" s="31"/>
    </row>
    <row r="6" spans="1:13" ht="16.5" thickBot="1" x14ac:dyDescent="0.3">
      <c r="A6" s="7"/>
      <c r="B6" s="8"/>
      <c r="C6" s="7"/>
      <c r="D6" s="7"/>
      <c r="E6" s="8"/>
      <c r="F6" s="7"/>
      <c r="G6" s="7"/>
      <c r="H6" s="7"/>
      <c r="I6" s="8"/>
      <c r="J6" s="7"/>
      <c r="K6" s="7"/>
      <c r="L6" s="7"/>
      <c r="M6" s="8" t="s">
        <v>303</v>
      </c>
    </row>
    <row r="7" spans="1:13" ht="15.75" customHeight="1" x14ac:dyDescent="0.25">
      <c r="A7" s="174" t="s">
        <v>3</v>
      </c>
      <c r="B7" s="325" t="s">
        <v>8</v>
      </c>
      <c r="C7" s="326"/>
      <c r="D7" s="326"/>
      <c r="E7" s="327"/>
      <c r="F7" s="319" t="s">
        <v>111</v>
      </c>
      <c r="G7" s="320"/>
      <c r="H7" s="320"/>
      <c r="I7" s="321"/>
      <c r="J7" s="331" t="s">
        <v>110</v>
      </c>
      <c r="K7" s="320"/>
      <c r="L7" s="320"/>
      <c r="M7" s="321"/>
    </row>
    <row r="8" spans="1:13" x14ac:dyDescent="0.25">
      <c r="A8" s="174" t="s">
        <v>12</v>
      </c>
      <c r="B8" s="188" t="s">
        <v>9</v>
      </c>
      <c r="C8" s="163" t="s">
        <v>10</v>
      </c>
      <c r="D8" s="163" t="s">
        <v>11</v>
      </c>
      <c r="E8" s="189" t="s">
        <v>4</v>
      </c>
      <c r="F8" s="188" t="s">
        <v>9</v>
      </c>
      <c r="G8" s="163" t="s">
        <v>10</v>
      </c>
      <c r="H8" s="163" t="s">
        <v>11</v>
      </c>
      <c r="I8" s="197" t="s">
        <v>4</v>
      </c>
      <c r="J8" s="188" t="s">
        <v>9</v>
      </c>
      <c r="K8" s="163" t="s">
        <v>10</v>
      </c>
      <c r="L8" s="163" t="s">
        <v>11</v>
      </c>
      <c r="M8" s="197" t="s">
        <v>4</v>
      </c>
    </row>
    <row r="9" spans="1:13" x14ac:dyDescent="0.25">
      <c r="A9" s="187" t="s">
        <v>31</v>
      </c>
      <c r="B9" s="190">
        <v>0</v>
      </c>
      <c r="C9" s="164">
        <v>0</v>
      </c>
      <c r="D9" s="164">
        <v>0</v>
      </c>
      <c r="E9" s="191">
        <f>SUM(B9:D9)</f>
        <v>0</v>
      </c>
      <c r="F9" s="190">
        <v>0</v>
      </c>
      <c r="G9" s="164">
        <v>0</v>
      </c>
      <c r="H9" s="164">
        <v>0</v>
      </c>
      <c r="I9" s="191">
        <f>SUM(F9:H9)</f>
        <v>0</v>
      </c>
      <c r="J9" s="190">
        <v>0</v>
      </c>
      <c r="K9" s="190">
        <f t="shared" ref="K9:M9" si="0">C9+G9</f>
        <v>0</v>
      </c>
      <c r="L9" s="190">
        <f t="shared" si="0"/>
        <v>0</v>
      </c>
      <c r="M9" s="190">
        <f t="shared" si="0"/>
        <v>0</v>
      </c>
    </row>
    <row r="10" spans="1:13" x14ac:dyDescent="0.25">
      <c r="A10" s="171" t="s">
        <v>103</v>
      </c>
      <c r="B10" s="192">
        <v>26400000</v>
      </c>
      <c r="C10" s="165">
        <v>0</v>
      </c>
      <c r="D10" s="166">
        <v>0</v>
      </c>
      <c r="E10" s="193">
        <f>SUM(B10:D10)</f>
        <v>26400000</v>
      </c>
      <c r="F10" s="192">
        <v>0</v>
      </c>
      <c r="G10" s="165">
        <v>0</v>
      </c>
      <c r="H10" s="166">
        <v>0</v>
      </c>
      <c r="I10" s="193">
        <f t="shared" ref="I10" si="1">SUM(F10:H10)</f>
        <v>0</v>
      </c>
      <c r="J10" s="192">
        <v>0</v>
      </c>
      <c r="K10" s="165">
        <v>0</v>
      </c>
      <c r="L10" s="166">
        <v>0</v>
      </c>
      <c r="M10" s="193">
        <f t="shared" ref="M10" si="2">SUM(J10:L10)</f>
        <v>0</v>
      </c>
    </row>
    <row r="11" spans="1:13" x14ac:dyDescent="0.25">
      <c r="A11" s="171" t="s">
        <v>805</v>
      </c>
      <c r="B11" s="192">
        <v>0</v>
      </c>
      <c r="C11" s="165">
        <v>0</v>
      </c>
      <c r="D11" s="166">
        <v>0</v>
      </c>
      <c r="E11" s="193">
        <v>0</v>
      </c>
      <c r="F11" s="192">
        <v>25000000</v>
      </c>
      <c r="G11" s="165">
        <v>0</v>
      </c>
      <c r="H11" s="166">
        <v>0</v>
      </c>
      <c r="I11" s="193">
        <f>SUM(F11:H11)</f>
        <v>25000000</v>
      </c>
      <c r="J11" s="192">
        <v>25000000</v>
      </c>
      <c r="K11" s="165">
        <v>0</v>
      </c>
      <c r="L11" s="166">
        <v>0</v>
      </c>
      <c r="M11" s="193">
        <f>SUM(J11:L11)</f>
        <v>25000000</v>
      </c>
    </row>
    <row r="12" spans="1:13" x14ac:dyDescent="0.25">
      <c r="A12" s="171" t="s">
        <v>795</v>
      </c>
      <c r="B12" s="192">
        <v>0</v>
      </c>
      <c r="C12" s="165">
        <v>0</v>
      </c>
      <c r="D12" s="166">
        <v>0</v>
      </c>
      <c r="E12" s="193">
        <f>SUM(B12:D12)</f>
        <v>0</v>
      </c>
      <c r="F12" s="192">
        <v>1649216</v>
      </c>
      <c r="G12" s="165">
        <v>0</v>
      </c>
      <c r="H12" s="166">
        <v>0</v>
      </c>
      <c r="I12" s="193">
        <f t="shared" ref="I12" si="3">SUM(F12:H12)</f>
        <v>1649216</v>
      </c>
      <c r="J12" s="192">
        <v>1649216</v>
      </c>
      <c r="K12" s="165">
        <v>0</v>
      </c>
      <c r="L12" s="166">
        <v>0</v>
      </c>
      <c r="M12" s="193">
        <f t="shared" ref="M12" si="4">SUM(J12:L12)</f>
        <v>1649216</v>
      </c>
    </row>
    <row r="13" spans="1:13" x14ac:dyDescent="0.25">
      <c r="A13" s="187" t="s">
        <v>88</v>
      </c>
      <c r="B13" s="190">
        <f>B10+B12</f>
        <v>26400000</v>
      </c>
      <c r="C13" s="190">
        <f t="shared" ref="C13:D13" si="5">C10+C12</f>
        <v>0</v>
      </c>
      <c r="D13" s="190">
        <f t="shared" si="5"/>
        <v>0</v>
      </c>
      <c r="E13" s="191">
        <f>SUM(B13,C13,D13,)</f>
        <v>26400000</v>
      </c>
      <c r="F13" s="190">
        <f>F10+F12+F11</f>
        <v>26649216</v>
      </c>
      <c r="G13" s="190">
        <f t="shared" ref="G13" si="6">G10+G12</f>
        <v>0</v>
      </c>
      <c r="H13" s="190">
        <f t="shared" ref="H13" si="7">H10+H12</f>
        <v>0</v>
      </c>
      <c r="I13" s="191">
        <f t="shared" ref="I13" si="8">SUM(F13,G13,H13,)</f>
        <v>26649216</v>
      </c>
      <c r="J13" s="190">
        <f>J10+J12+J11</f>
        <v>26649216</v>
      </c>
      <c r="K13" s="190">
        <f t="shared" ref="K13" si="9">K10+K12</f>
        <v>0</v>
      </c>
      <c r="L13" s="190">
        <f t="shared" ref="L13" si="10">L10+L12</f>
        <v>0</v>
      </c>
      <c r="M13" s="191">
        <f t="shared" ref="M13" si="11">SUM(J13,K13,L13,)</f>
        <v>26649216</v>
      </c>
    </row>
    <row r="14" spans="1:13" x14ac:dyDescent="0.25">
      <c r="A14" s="171" t="s">
        <v>103</v>
      </c>
      <c r="B14" s="192">
        <v>0</v>
      </c>
      <c r="C14" s="165">
        <v>0</v>
      </c>
      <c r="D14" s="165">
        <v>0</v>
      </c>
      <c r="E14" s="198">
        <f>SUM(B14:D14)</f>
        <v>0</v>
      </c>
      <c r="F14" s="192">
        <v>650000</v>
      </c>
      <c r="G14" s="165">
        <v>0</v>
      </c>
      <c r="H14" s="165">
        <v>0</v>
      </c>
      <c r="I14" s="198">
        <f t="shared" ref="I14" si="12">SUM(F14:H14)</f>
        <v>650000</v>
      </c>
      <c r="J14" s="192">
        <v>650000</v>
      </c>
      <c r="K14" s="165">
        <v>0</v>
      </c>
      <c r="L14" s="165">
        <v>0</v>
      </c>
      <c r="M14" s="198">
        <f t="shared" ref="M14" si="13">SUM(J14:L14)</f>
        <v>650000</v>
      </c>
    </row>
    <row r="15" spans="1:13" x14ac:dyDescent="0.25">
      <c r="A15" s="187" t="s">
        <v>32</v>
      </c>
      <c r="B15" s="190">
        <f>B14</f>
        <v>0</v>
      </c>
      <c r="C15" s="190">
        <f t="shared" ref="C15:D15" si="14">C14</f>
        <v>0</v>
      </c>
      <c r="D15" s="190">
        <f t="shared" si="14"/>
        <v>0</v>
      </c>
      <c r="E15" s="191">
        <f t="shared" ref="E15:E22" si="15">SUM(B15:D15)</f>
        <v>0</v>
      </c>
      <c r="F15" s="190">
        <f t="shared" ref="F15" si="16">F14</f>
        <v>650000</v>
      </c>
      <c r="G15" s="190">
        <f t="shared" ref="G15" si="17">G14</f>
        <v>0</v>
      </c>
      <c r="H15" s="190">
        <f t="shared" ref="H15" si="18">H14</f>
        <v>0</v>
      </c>
      <c r="I15" s="191">
        <f t="shared" ref="I15" si="19">SUM(F15:H15)</f>
        <v>650000</v>
      </c>
      <c r="J15" s="190">
        <f t="shared" ref="J15" si="20">J14</f>
        <v>650000</v>
      </c>
      <c r="K15" s="190">
        <f t="shared" ref="K15" si="21">K14</f>
        <v>0</v>
      </c>
      <c r="L15" s="190">
        <f t="shared" ref="L15" si="22">L14</f>
        <v>0</v>
      </c>
      <c r="M15" s="191">
        <f t="shared" ref="M15" si="23">SUM(J15:L15)</f>
        <v>650000</v>
      </c>
    </row>
    <row r="16" spans="1:13" x14ac:dyDescent="0.25">
      <c r="A16" s="49" t="s">
        <v>83</v>
      </c>
      <c r="B16" s="190">
        <v>0</v>
      </c>
      <c r="C16" s="164">
        <v>0</v>
      </c>
      <c r="D16" s="164">
        <v>0</v>
      </c>
      <c r="E16" s="191">
        <f t="shared" si="15"/>
        <v>0</v>
      </c>
      <c r="F16" s="190">
        <v>0</v>
      </c>
      <c r="G16" s="164">
        <v>0</v>
      </c>
      <c r="H16" s="164">
        <v>0</v>
      </c>
      <c r="I16" s="191">
        <f t="shared" ref="I16:I22" si="24">SUM(F16:H16)</f>
        <v>0</v>
      </c>
      <c r="J16" s="190">
        <v>0</v>
      </c>
      <c r="K16" s="190">
        <f t="shared" ref="K16:K17" si="25">C16+G16</f>
        <v>0</v>
      </c>
      <c r="L16" s="190">
        <f t="shared" ref="L16:L17" si="26">D16+H16</f>
        <v>0</v>
      </c>
      <c r="M16" s="191">
        <f t="shared" ref="M16:M22" si="27">SUM(J16:L16)</f>
        <v>0</v>
      </c>
    </row>
    <row r="17" spans="1:13" x14ac:dyDescent="0.25">
      <c r="A17" s="49" t="s">
        <v>84</v>
      </c>
      <c r="B17" s="190">
        <v>0</v>
      </c>
      <c r="C17" s="164">
        <v>0</v>
      </c>
      <c r="D17" s="164">
        <v>0</v>
      </c>
      <c r="E17" s="191">
        <f t="shared" si="15"/>
        <v>0</v>
      </c>
      <c r="F17" s="190">
        <v>0</v>
      </c>
      <c r="G17" s="164">
        <v>0</v>
      </c>
      <c r="H17" s="164">
        <v>0</v>
      </c>
      <c r="I17" s="191">
        <f t="shared" si="24"/>
        <v>0</v>
      </c>
      <c r="J17" s="190">
        <v>0</v>
      </c>
      <c r="K17" s="190">
        <f t="shared" si="25"/>
        <v>0</v>
      </c>
      <c r="L17" s="190">
        <f t="shared" si="26"/>
        <v>0</v>
      </c>
      <c r="M17" s="191">
        <f t="shared" si="27"/>
        <v>0</v>
      </c>
    </row>
    <row r="18" spans="1:13" x14ac:dyDescent="0.25">
      <c r="A18" s="171" t="s">
        <v>103</v>
      </c>
      <c r="B18" s="192">
        <v>0</v>
      </c>
      <c r="C18" s="165">
        <v>0</v>
      </c>
      <c r="D18" s="165">
        <v>0</v>
      </c>
      <c r="E18" s="198">
        <f t="shared" si="15"/>
        <v>0</v>
      </c>
      <c r="F18" s="192">
        <v>49</v>
      </c>
      <c r="G18" s="165">
        <v>0</v>
      </c>
      <c r="H18" s="165">
        <v>0</v>
      </c>
      <c r="I18" s="198">
        <f t="shared" si="24"/>
        <v>49</v>
      </c>
      <c r="J18" s="192">
        <v>49</v>
      </c>
      <c r="K18" s="165">
        <v>0</v>
      </c>
      <c r="L18" s="165">
        <v>0</v>
      </c>
      <c r="M18" s="198">
        <f t="shared" si="27"/>
        <v>49</v>
      </c>
    </row>
    <row r="19" spans="1:13" x14ac:dyDescent="0.25">
      <c r="A19" s="51" t="s">
        <v>33</v>
      </c>
      <c r="B19" s="190">
        <f>B18</f>
        <v>0</v>
      </c>
      <c r="C19" s="190">
        <f t="shared" ref="C19:D19" si="28">C18</f>
        <v>0</v>
      </c>
      <c r="D19" s="190">
        <f t="shared" si="28"/>
        <v>0</v>
      </c>
      <c r="E19" s="191">
        <f t="shared" si="15"/>
        <v>0</v>
      </c>
      <c r="F19" s="190">
        <f t="shared" ref="F19" si="29">F18</f>
        <v>49</v>
      </c>
      <c r="G19" s="190">
        <f t="shared" ref="G19" si="30">G18</f>
        <v>0</v>
      </c>
      <c r="H19" s="190">
        <f t="shared" ref="H19" si="31">H18</f>
        <v>0</v>
      </c>
      <c r="I19" s="191">
        <f t="shared" si="24"/>
        <v>49</v>
      </c>
      <c r="J19" s="190">
        <f t="shared" ref="J19" si="32">J18</f>
        <v>49</v>
      </c>
      <c r="K19" s="190">
        <f t="shared" ref="K19" si="33">K18</f>
        <v>0</v>
      </c>
      <c r="L19" s="190">
        <f t="shared" ref="L19" si="34">L18</f>
        <v>0</v>
      </c>
      <c r="M19" s="191">
        <f t="shared" si="27"/>
        <v>49</v>
      </c>
    </row>
    <row r="20" spans="1:13" x14ac:dyDescent="0.25">
      <c r="A20" s="49" t="s">
        <v>43</v>
      </c>
      <c r="B20" s="190">
        <v>0</v>
      </c>
      <c r="C20" s="164">
        <v>0</v>
      </c>
      <c r="D20" s="164">
        <v>0</v>
      </c>
      <c r="E20" s="191">
        <f t="shared" si="15"/>
        <v>0</v>
      </c>
      <c r="F20" s="190">
        <v>0</v>
      </c>
      <c r="G20" s="164">
        <v>0</v>
      </c>
      <c r="H20" s="164">
        <v>0</v>
      </c>
      <c r="I20" s="191">
        <f t="shared" si="24"/>
        <v>0</v>
      </c>
      <c r="J20" s="190">
        <v>0</v>
      </c>
      <c r="K20" s="190">
        <f t="shared" ref="K20:K22" si="35">C20+G20</f>
        <v>0</v>
      </c>
      <c r="L20" s="190">
        <f t="shared" ref="L20:L22" si="36">D20+H20</f>
        <v>0</v>
      </c>
      <c r="M20" s="191">
        <f t="shared" si="27"/>
        <v>0</v>
      </c>
    </row>
    <row r="21" spans="1:13" ht="15.75" customHeight="1" x14ac:dyDescent="0.25">
      <c r="A21" s="49" t="s">
        <v>44</v>
      </c>
      <c r="B21" s="190">
        <v>0</v>
      </c>
      <c r="C21" s="164">
        <v>0</v>
      </c>
      <c r="D21" s="164">
        <v>0</v>
      </c>
      <c r="E21" s="191">
        <f t="shared" si="15"/>
        <v>0</v>
      </c>
      <c r="F21" s="190">
        <v>0</v>
      </c>
      <c r="G21" s="164">
        <v>0</v>
      </c>
      <c r="H21" s="164">
        <v>0</v>
      </c>
      <c r="I21" s="191">
        <f t="shared" si="24"/>
        <v>0</v>
      </c>
      <c r="J21" s="190">
        <v>0</v>
      </c>
      <c r="K21" s="190">
        <f t="shared" si="35"/>
        <v>0</v>
      </c>
      <c r="L21" s="190">
        <f t="shared" si="36"/>
        <v>0</v>
      </c>
      <c r="M21" s="191">
        <f t="shared" si="27"/>
        <v>0</v>
      </c>
    </row>
    <row r="22" spans="1:13" x14ac:dyDescent="0.25">
      <c r="A22" s="49" t="s">
        <v>45</v>
      </c>
      <c r="B22" s="190">
        <v>0</v>
      </c>
      <c r="C22" s="164">
        <v>0</v>
      </c>
      <c r="D22" s="164">
        <v>0</v>
      </c>
      <c r="E22" s="191">
        <f t="shared" si="15"/>
        <v>0</v>
      </c>
      <c r="F22" s="190">
        <v>0</v>
      </c>
      <c r="G22" s="164">
        <v>0</v>
      </c>
      <c r="H22" s="164">
        <v>0</v>
      </c>
      <c r="I22" s="191">
        <f t="shared" si="24"/>
        <v>0</v>
      </c>
      <c r="J22" s="190">
        <v>0</v>
      </c>
      <c r="K22" s="190">
        <f t="shared" si="35"/>
        <v>0</v>
      </c>
      <c r="L22" s="190">
        <f t="shared" si="36"/>
        <v>0</v>
      </c>
      <c r="M22" s="191">
        <f t="shared" si="27"/>
        <v>0</v>
      </c>
    </row>
    <row r="23" spans="1:13" x14ac:dyDescent="0.25">
      <c r="A23" s="51" t="s">
        <v>87</v>
      </c>
      <c r="B23" s="190">
        <f t="shared" ref="B23:I23" si="37">B13+B15+B17+B19+B20+B21+B22</f>
        <v>26400000</v>
      </c>
      <c r="C23" s="164">
        <f t="shared" si="37"/>
        <v>0</v>
      </c>
      <c r="D23" s="164">
        <f t="shared" si="37"/>
        <v>0</v>
      </c>
      <c r="E23" s="191">
        <f t="shared" si="37"/>
        <v>26400000</v>
      </c>
      <c r="F23" s="190">
        <f t="shared" si="37"/>
        <v>27299265</v>
      </c>
      <c r="G23" s="164">
        <f t="shared" si="37"/>
        <v>0</v>
      </c>
      <c r="H23" s="164">
        <f t="shared" si="37"/>
        <v>0</v>
      </c>
      <c r="I23" s="191">
        <f t="shared" si="37"/>
        <v>27299265</v>
      </c>
      <c r="J23" s="190">
        <f>J13+J15+J17+J19+J20+J21+J22</f>
        <v>27299265</v>
      </c>
      <c r="K23" s="164">
        <f>K13+K15+K17+K19+K20+K21+K22</f>
        <v>0</v>
      </c>
      <c r="L23" s="164">
        <f>L13+L15+L17+L19+L20+L21+L22</f>
        <v>0</v>
      </c>
      <c r="M23" s="191">
        <f>M13+M15+M17+M19+M20+M21+M22</f>
        <v>27299265</v>
      </c>
    </row>
    <row r="24" spans="1:13" x14ac:dyDescent="0.25">
      <c r="A24" s="30" t="s">
        <v>85</v>
      </c>
      <c r="B24" s="190">
        <v>0</v>
      </c>
      <c r="C24" s="164">
        <v>0</v>
      </c>
      <c r="D24" s="164">
        <v>0</v>
      </c>
      <c r="E24" s="191">
        <f>SUM(B24:D24)</f>
        <v>0</v>
      </c>
      <c r="F24" s="190">
        <v>1786865</v>
      </c>
      <c r="G24" s="165">
        <v>0</v>
      </c>
      <c r="H24" s="165">
        <v>0</v>
      </c>
      <c r="I24" s="191">
        <f>SUM(F24:H24)</f>
        <v>1786865</v>
      </c>
      <c r="J24" s="190">
        <v>1786865</v>
      </c>
      <c r="K24" s="165">
        <v>0</v>
      </c>
      <c r="L24" s="165">
        <v>0</v>
      </c>
      <c r="M24" s="191">
        <f>SUM(J24:L24)</f>
        <v>1786865</v>
      </c>
    </row>
    <row r="25" spans="1:13" ht="16.5" thickBot="1" x14ac:dyDescent="0.3">
      <c r="A25" s="30" t="s">
        <v>86</v>
      </c>
      <c r="B25" s="194">
        <f t="shared" ref="B25:I25" si="38">B23+B24</f>
        <v>26400000</v>
      </c>
      <c r="C25" s="195">
        <f t="shared" si="38"/>
        <v>0</v>
      </c>
      <c r="D25" s="195">
        <f t="shared" si="38"/>
        <v>0</v>
      </c>
      <c r="E25" s="196">
        <f t="shared" si="38"/>
        <v>26400000</v>
      </c>
      <c r="F25" s="194">
        <f t="shared" si="38"/>
        <v>29086130</v>
      </c>
      <c r="G25" s="195">
        <f t="shared" si="38"/>
        <v>0</v>
      </c>
      <c r="H25" s="195">
        <f t="shared" si="38"/>
        <v>0</v>
      </c>
      <c r="I25" s="196">
        <f t="shared" si="38"/>
        <v>29086130</v>
      </c>
      <c r="J25" s="194">
        <f>J23+J24</f>
        <v>29086130</v>
      </c>
      <c r="K25" s="195">
        <f>K23+K24</f>
        <v>0</v>
      </c>
      <c r="L25" s="195">
        <f>L23+L24</f>
        <v>0</v>
      </c>
      <c r="M25" s="196">
        <f>M23+M24</f>
        <v>29086130</v>
      </c>
    </row>
    <row r="26" spans="1:13" x14ac:dyDescent="0.25">
      <c r="B26" s="33"/>
    </row>
    <row r="27" spans="1:13" x14ac:dyDescent="0.25">
      <c r="B27" s="33"/>
    </row>
    <row r="28" spans="1:13" x14ac:dyDescent="0.25">
      <c r="B28" s="33"/>
    </row>
    <row r="29" spans="1:13" x14ac:dyDescent="0.25">
      <c r="B29" s="33"/>
    </row>
    <row r="30" spans="1:13" x14ac:dyDescent="0.25">
      <c r="B30" s="33"/>
    </row>
    <row r="31" spans="1:13" x14ac:dyDescent="0.25">
      <c r="B31" s="33"/>
    </row>
    <row r="32" spans="1:13" x14ac:dyDescent="0.25">
      <c r="B32" s="33"/>
    </row>
    <row r="33" spans="2:2" x14ac:dyDescent="0.25">
      <c r="B33" s="33"/>
    </row>
    <row r="34" spans="2:2" x14ac:dyDescent="0.25">
      <c r="B34" s="33"/>
    </row>
    <row r="35" spans="2:2" x14ac:dyDescent="0.25">
      <c r="B35" s="33"/>
    </row>
    <row r="36" spans="2:2" x14ac:dyDescent="0.25">
      <c r="B36" s="33"/>
    </row>
    <row r="37" spans="2:2" x14ac:dyDescent="0.25">
      <c r="B37" s="33"/>
    </row>
    <row r="38" spans="2:2" x14ac:dyDescent="0.25">
      <c r="B38" s="33"/>
    </row>
    <row r="39" spans="2:2" x14ac:dyDescent="0.25">
      <c r="B39" s="33"/>
    </row>
    <row r="40" spans="2:2" x14ac:dyDescent="0.25">
      <c r="B40" s="33"/>
    </row>
    <row r="41" spans="2:2" x14ac:dyDescent="0.25">
      <c r="B41" s="33"/>
    </row>
    <row r="42" spans="2:2" x14ac:dyDescent="0.25">
      <c r="B42" s="33"/>
    </row>
    <row r="43" spans="2:2" x14ac:dyDescent="0.25">
      <c r="B43" s="33"/>
    </row>
  </sheetData>
  <mergeCells count="7">
    <mergeCell ref="A1:M1"/>
    <mergeCell ref="J7:M7"/>
    <mergeCell ref="F7:I7"/>
    <mergeCell ref="A2:B2"/>
    <mergeCell ref="B7:E7"/>
    <mergeCell ref="A3:M3"/>
    <mergeCell ref="A4:M4"/>
  </mergeCells>
  <phoneticPr fontId="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19">
    <tabColor theme="6" tint="0.79998168889431442"/>
  </sheetPr>
  <dimension ref="A1:O27"/>
  <sheetViews>
    <sheetView workbookViewId="0">
      <selection activeCell="E17" sqref="E17"/>
    </sheetView>
  </sheetViews>
  <sheetFormatPr defaultRowHeight="15.75" x14ac:dyDescent="0.25"/>
  <cols>
    <col min="1" max="1" width="52.5703125" style="2" customWidth="1"/>
    <col min="2" max="2" width="11.28515625" style="2" bestFit="1" customWidth="1"/>
    <col min="3" max="3" width="8.5703125" style="2" customWidth="1"/>
    <col min="4" max="4" width="7.5703125" style="33" customWidth="1"/>
    <col min="5" max="5" width="11.28515625" style="2" customWidth="1"/>
    <col min="6" max="6" width="0.140625" style="2" customWidth="1"/>
    <col min="7" max="7" width="11.28515625" style="2" bestFit="1" customWidth="1"/>
    <col min="8" max="8" width="9.140625" style="2"/>
    <col min="9" max="9" width="7.7109375" style="2" customWidth="1"/>
    <col min="10" max="10" width="11.140625" style="2" customWidth="1"/>
    <col min="11" max="11" width="11.28515625" style="2" bestFit="1" customWidth="1"/>
    <col min="12" max="12" width="9.140625" style="2"/>
    <col min="13" max="13" width="7.7109375" style="2" customWidth="1"/>
    <col min="14" max="14" width="11.5703125" style="2" customWidth="1"/>
    <col min="15" max="16384" width="9.140625" style="2"/>
  </cols>
  <sheetData>
    <row r="1" spans="1:14" x14ac:dyDescent="0.25">
      <c r="A1" s="318" t="s">
        <v>797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</row>
    <row r="2" spans="1:14" x14ac:dyDescent="0.25">
      <c r="A2" s="41"/>
      <c r="B2" s="41"/>
      <c r="C2" s="33"/>
      <c r="E2" s="33"/>
    </row>
    <row r="3" spans="1:14" x14ac:dyDescent="0.25">
      <c r="A3" s="317" t="s">
        <v>102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</row>
    <row r="4" spans="1:14" x14ac:dyDescent="0.25">
      <c r="A4" s="316" t="s">
        <v>796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</row>
    <row r="5" spans="1:14" x14ac:dyDescent="0.25">
      <c r="A5" s="42"/>
      <c r="B5" s="42"/>
      <c r="C5" s="42"/>
      <c r="D5" s="42"/>
      <c r="E5" s="42"/>
    </row>
    <row r="6" spans="1:14" ht="16.5" thickBot="1" x14ac:dyDescent="0.3">
      <c r="A6" s="7"/>
      <c r="B6" s="8"/>
      <c r="C6" s="7"/>
      <c r="D6" s="7"/>
      <c r="E6" s="8"/>
      <c r="F6" s="7"/>
      <c r="G6" s="7"/>
      <c r="H6" s="7"/>
      <c r="I6" s="7"/>
      <c r="J6" s="8"/>
      <c r="K6" s="7"/>
      <c r="L6" s="7"/>
      <c r="M6" s="7"/>
      <c r="N6" s="8" t="s">
        <v>303</v>
      </c>
    </row>
    <row r="7" spans="1:14" ht="15.75" customHeight="1" x14ac:dyDescent="0.25">
      <c r="A7" s="174" t="s">
        <v>3</v>
      </c>
      <c r="B7" s="325" t="s">
        <v>8</v>
      </c>
      <c r="C7" s="326"/>
      <c r="D7" s="326"/>
      <c r="E7" s="327"/>
      <c r="F7" s="170"/>
      <c r="G7" s="319" t="s">
        <v>111</v>
      </c>
      <c r="H7" s="320"/>
      <c r="I7" s="320"/>
      <c r="J7" s="321"/>
      <c r="K7" s="319" t="s">
        <v>110</v>
      </c>
      <c r="L7" s="320"/>
      <c r="M7" s="320"/>
      <c r="N7" s="321"/>
    </row>
    <row r="8" spans="1:14" ht="94.5" x14ac:dyDescent="0.25">
      <c r="A8" s="174" t="s">
        <v>12</v>
      </c>
      <c r="B8" s="175" t="s">
        <v>9</v>
      </c>
      <c r="C8" s="167" t="s">
        <v>10</v>
      </c>
      <c r="D8" s="44" t="s">
        <v>11</v>
      </c>
      <c r="E8" s="176" t="s">
        <v>4</v>
      </c>
      <c r="F8" s="44" t="s">
        <v>11</v>
      </c>
      <c r="G8" s="175" t="s">
        <v>9</v>
      </c>
      <c r="H8" s="167" t="s">
        <v>10</v>
      </c>
      <c r="I8" s="44" t="s">
        <v>11</v>
      </c>
      <c r="J8" s="186" t="s">
        <v>4</v>
      </c>
      <c r="K8" s="175" t="s">
        <v>9</v>
      </c>
      <c r="L8" s="167" t="s">
        <v>10</v>
      </c>
      <c r="M8" s="44" t="s">
        <v>11</v>
      </c>
      <c r="N8" s="186" t="s">
        <v>4</v>
      </c>
    </row>
    <row r="9" spans="1:14" x14ac:dyDescent="0.25">
      <c r="A9" s="45" t="s">
        <v>0</v>
      </c>
      <c r="B9" s="177">
        <v>0</v>
      </c>
      <c r="C9" s="32">
        <v>0</v>
      </c>
      <c r="D9" s="32">
        <v>0</v>
      </c>
      <c r="E9" s="178">
        <v>0</v>
      </c>
      <c r="F9" s="32">
        <v>0</v>
      </c>
      <c r="G9" s="177">
        <v>0</v>
      </c>
      <c r="H9" s="32">
        <v>0</v>
      </c>
      <c r="I9" s="32">
        <v>0</v>
      </c>
      <c r="J9" s="178">
        <v>0</v>
      </c>
      <c r="K9" s="177">
        <v>0</v>
      </c>
      <c r="L9" s="32">
        <v>0</v>
      </c>
      <c r="M9" s="32">
        <v>0</v>
      </c>
      <c r="N9" s="178">
        <v>0</v>
      </c>
    </row>
    <row r="10" spans="1:14" ht="31.5" x14ac:dyDescent="0.25">
      <c r="A10" s="45" t="s">
        <v>90</v>
      </c>
      <c r="B10" s="177">
        <v>0</v>
      </c>
      <c r="C10" s="32">
        <v>0</v>
      </c>
      <c r="D10" s="32">
        <v>0</v>
      </c>
      <c r="E10" s="178">
        <v>0</v>
      </c>
      <c r="F10" s="32">
        <v>0</v>
      </c>
      <c r="G10" s="177">
        <v>0</v>
      </c>
      <c r="H10" s="32">
        <v>0</v>
      </c>
      <c r="I10" s="32">
        <v>0</v>
      </c>
      <c r="J10" s="178">
        <v>0</v>
      </c>
      <c r="K10" s="177">
        <v>0</v>
      </c>
      <c r="L10" s="32">
        <v>0</v>
      </c>
      <c r="M10" s="32">
        <v>0</v>
      </c>
      <c r="N10" s="178">
        <v>0</v>
      </c>
    </row>
    <row r="11" spans="1:14" ht="31.5" x14ac:dyDescent="0.25">
      <c r="A11" s="171" t="s">
        <v>103</v>
      </c>
      <c r="B11" s="172">
        <v>26400000</v>
      </c>
      <c r="C11" s="13">
        <v>0</v>
      </c>
      <c r="D11" s="13">
        <v>0</v>
      </c>
      <c r="E11" s="173">
        <f>SUM(B11,C11,D11)</f>
        <v>26400000</v>
      </c>
      <c r="F11" s="13">
        <v>0</v>
      </c>
      <c r="G11" s="172">
        <v>26256133</v>
      </c>
      <c r="H11" s="13">
        <v>0</v>
      </c>
      <c r="I11" s="13">
        <v>0</v>
      </c>
      <c r="J11" s="173">
        <f>SUM(G11,H11,I11)</f>
        <v>26256133</v>
      </c>
      <c r="K11" s="172">
        <v>23299010</v>
      </c>
      <c r="L11" s="13">
        <v>0</v>
      </c>
      <c r="M11" s="13">
        <v>0</v>
      </c>
      <c r="N11" s="173">
        <f>SUM(K11,L11,M11)</f>
        <v>23299010</v>
      </c>
    </row>
    <row r="12" spans="1:14" x14ac:dyDescent="0.25">
      <c r="A12" s="171" t="s">
        <v>795</v>
      </c>
      <c r="B12" s="172">
        <v>0</v>
      </c>
      <c r="C12" s="13">
        <v>0</v>
      </c>
      <c r="D12" s="13">
        <v>0</v>
      </c>
      <c r="E12" s="173">
        <f>SUM(B12:D12)</f>
        <v>0</v>
      </c>
      <c r="F12" s="13"/>
      <c r="G12" s="172">
        <v>2179997</v>
      </c>
      <c r="H12" s="13">
        <v>0</v>
      </c>
      <c r="I12" s="13">
        <v>0</v>
      </c>
      <c r="J12" s="173">
        <f>SUM(G12,H12,I12)</f>
        <v>2179997</v>
      </c>
      <c r="K12" s="172">
        <v>2179997</v>
      </c>
      <c r="L12" s="13">
        <v>0</v>
      </c>
      <c r="M12" s="13">
        <v>0</v>
      </c>
      <c r="N12" s="173">
        <f>SUM(K12,L12,M12)</f>
        <v>2179997</v>
      </c>
    </row>
    <row r="13" spans="1:14" x14ac:dyDescent="0.25">
      <c r="A13" s="45" t="s">
        <v>1</v>
      </c>
      <c r="B13" s="177">
        <f>B11+B12</f>
        <v>26400000</v>
      </c>
      <c r="C13" s="177">
        <f>C11+C12</f>
        <v>0</v>
      </c>
      <c r="D13" s="177">
        <f>D11+D12</f>
        <v>0</v>
      </c>
      <c r="E13" s="178">
        <f>SUM(B13:D13)</f>
        <v>26400000</v>
      </c>
      <c r="F13" s="177">
        <f>F11+F12</f>
        <v>0</v>
      </c>
      <c r="G13" s="177">
        <f>G11+G12</f>
        <v>28436130</v>
      </c>
      <c r="H13" s="177">
        <f>H11+H12</f>
        <v>0</v>
      </c>
      <c r="I13" s="177">
        <f>I11+I12</f>
        <v>0</v>
      </c>
      <c r="J13" s="178">
        <f t="shared" ref="J13" si="0">SUM(G13:I13)</f>
        <v>28436130</v>
      </c>
      <c r="K13" s="177">
        <f>K11+K12</f>
        <v>25479007</v>
      </c>
      <c r="L13" s="177">
        <f>L11+L12</f>
        <v>0</v>
      </c>
      <c r="M13" s="177">
        <f>M11+M12</f>
        <v>0</v>
      </c>
      <c r="N13" s="178">
        <f t="shared" ref="N13" si="1">SUM(K13:M13)</f>
        <v>25479007</v>
      </c>
    </row>
    <row r="14" spans="1:14" x14ac:dyDescent="0.25">
      <c r="A14" s="39" t="s">
        <v>91</v>
      </c>
      <c r="B14" s="177">
        <v>0</v>
      </c>
      <c r="C14" s="32">
        <v>0</v>
      </c>
      <c r="D14" s="32">
        <v>0</v>
      </c>
      <c r="E14" s="178">
        <f>SUM(B14:D14)</f>
        <v>0</v>
      </c>
      <c r="F14" s="32">
        <v>0</v>
      </c>
      <c r="G14" s="177">
        <v>0</v>
      </c>
      <c r="H14" s="32">
        <v>0</v>
      </c>
      <c r="I14" s="32">
        <v>0</v>
      </c>
      <c r="J14" s="178">
        <f t="shared" ref="J14:J15" si="2">SUM(G14:I14)</f>
        <v>0</v>
      </c>
      <c r="K14" s="177">
        <v>0</v>
      </c>
      <c r="L14" s="32">
        <v>0</v>
      </c>
      <c r="M14" s="32">
        <v>0</v>
      </c>
      <c r="N14" s="178">
        <f t="shared" ref="N14:N15" si="3">SUM(K14:M14)</f>
        <v>0</v>
      </c>
    </row>
    <row r="15" spans="1:14" x14ac:dyDescent="0.25">
      <c r="A15" s="39" t="s">
        <v>92</v>
      </c>
      <c r="B15" s="177">
        <v>0</v>
      </c>
      <c r="C15" s="32">
        <v>0</v>
      </c>
      <c r="D15" s="32">
        <v>0</v>
      </c>
      <c r="E15" s="178">
        <f>SUM(B15:D15)</f>
        <v>0</v>
      </c>
      <c r="F15" s="32">
        <v>0</v>
      </c>
      <c r="G15" s="177">
        <v>0</v>
      </c>
      <c r="H15" s="32">
        <v>0</v>
      </c>
      <c r="I15" s="32">
        <v>0</v>
      </c>
      <c r="J15" s="178">
        <f t="shared" si="2"/>
        <v>0</v>
      </c>
      <c r="K15" s="177">
        <v>0</v>
      </c>
      <c r="L15" s="32">
        <v>0</v>
      </c>
      <c r="M15" s="32">
        <v>0</v>
      </c>
      <c r="N15" s="178">
        <f t="shared" si="3"/>
        <v>0</v>
      </c>
    </row>
    <row r="16" spans="1:14" x14ac:dyDescent="0.25">
      <c r="A16" s="58" t="s">
        <v>93</v>
      </c>
      <c r="B16" s="177">
        <f t="shared" ref="B16:N16" si="4">B9+B10+B13+B14+B15</f>
        <v>26400000</v>
      </c>
      <c r="C16" s="32">
        <f t="shared" si="4"/>
        <v>0</v>
      </c>
      <c r="D16" s="32">
        <f t="shared" si="4"/>
        <v>0</v>
      </c>
      <c r="E16" s="178">
        <f t="shared" si="4"/>
        <v>26400000</v>
      </c>
      <c r="F16" s="32">
        <f t="shared" si="4"/>
        <v>0</v>
      </c>
      <c r="G16" s="177">
        <f t="shared" si="4"/>
        <v>28436130</v>
      </c>
      <c r="H16" s="32">
        <f t="shared" si="4"/>
        <v>0</v>
      </c>
      <c r="I16" s="32">
        <f t="shared" si="4"/>
        <v>0</v>
      </c>
      <c r="J16" s="178">
        <f t="shared" si="4"/>
        <v>28436130</v>
      </c>
      <c r="K16" s="177">
        <f t="shared" si="4"/>
        <v>25479007</v>
      </c>
      <c r="L16" s="32">
        <f t="shared" si="4"/>
        <v>0</v>
      </c>
      <c r="M16" s="32">
        <f t="shared" si="4"/>
        <v>0</v>
      </c>
      <c r="N16" s="178">
        <f t="shared" si="4"/>
        <v>25479007</v>
      </c>
    </row>
    <row r="17" spans="1:15" ht="31.5" x14ac:dyDescent="0.25">
      <c r="A17" s="171" t="s">
        <v>103</v>
      </c>
      <c r="B17" s="172">
        <v>0</v>
      </c>
      <c r="C17" s="13">
        <v>0</v>
      </c>
      <c r="D17" s="13">
        <v>0</v>
      </c>
      <c r="E17" s="173">
        <f>SUM(B17:D17)</f>
        <v>0</v>
      </c>
      <c r="F17" s="13">
        <v>0</v>
      </c>
      <c r="G17" s="172">
        <v>650000</v>
      </c>
      <c r="H17" s="13">
        <v>0</v>
      </c>
      <c r="I17" s="13">
        <v>0</v>
      </c>
      <c r="J17" s="173">
        <f>SUM(G17:I17)</f>
        <v>650000</v>
      </c>
      <c r="K17" s="172">
        <v>0</v>
      </c>
      <c r="L17" s="13">
        <v>0</v>
      </c>
      <c r="M17" s="13">
        <v>0</v>
      </c>
      <c r="N17" s="173">
        <f>SUM(K17:M17)</f>
        <v>0</v>
      </c>
      <c r="O17" s="6"/>
    </row>
    <row r="18" spans="1:15" x14ac:dyDescent="0.25">
      <c r="A18" s="45" t="s">
        <v>94</v>
      </c>
      <c r="B18" s="177">
        <f>B17</f>
        <v>0</v>
      </c>
      <c r="C18" s="32">
        <f t="shared" ref="C18:D18" si="5">C17</f>
        <v>0</v>
      </c>
      <c r="D18" s="32">
        <f t="shared" si="5"/>
        <v>0</v>
      </c>
      <c r="E18" s="178">
        <f>SUM(B18:D18)</f>
        <v>0</v>
      </c>
      <c r="F18" s="32">
        <f t="shared" ref="F18" si="6">F17</f>
        <v>0</v>
      </c>
      <c r="G18" s="177">
        <f t="shared" ref="G18" si="7">G17</f>
        <v>650000</v>
      </c>
      <c r="H18" s="32">
        <f t="shared" ref="H18" si="8">H17</f>
        <v>0</v>
      </c>
      <c r="I18" s="32">
        <f t="shared" ref="I18" si="9">I17</f>
        <v>0</v>
      </c>
      <c r="J18" s="178">
        <f t="shared" ref="J18" si="10">SUM(G18:I18)</f>
        <v>650000</v>
      </c>
      <c r="K18" s="177">
        <f t="shared" ref="K18" si="11">K17</f>
        <v>0</v>
      </c>
      <c r="L18" s="32">
        <f t="shared" ref="L18" si="12">L17</f>
        <v>0</v>
      </c>
      <c r="M18" s="32">
        <f t="shared" ref="M18" si="13">M17</f>
        <v>0</v>
      </c>
      <c r="N18" s="178">
        <f t="shared" ref="N18" si="14">SUM(K18:M18)</f>
        <v>0</v>
      </c>
    </row>
    <row r="19" spans="1:15" x14ac:dyDescent="0.25">
      <c r="A19" s="39" t="s">
        <v>95</v>
      </c>
      <c r="B19" s="177">
        <v>0</v>
      </c>
      <c r="C19" s="32">
        <v>0</v>
      </c>
      <c r="D19" s="32">
        <v>0</v>
      </c>
      <c r="E19" s="178">
        <f>SUM(B19:D19)</f>
        <v>0</v>
      </c>
      <c r="F19" s="32">
        <v>0</v>
      </c>
      <c r="G19" s="177">
        <v>0</v>
      </c>
      <c r="H19" s="32">
        <v>0</v>
      </c>
      <c r="I19" s="32">
        <v>0</v>
      </c>
      <c r="J19" s="178">
        <f>SUM(G19:I19)</f>
        <v>0</v>
      </c>
      <c r="K19" s="177">
        <v>0</v>
      </c>
      <c r="L19" s="32">
        <v>0</v>
      </c>
      <c r="M19" s="32">
        <v>0</v>
      </c>
      <c r="N19" s="178">
        <f>SUM(K19:M19)</f>
        <v>0</v>
      </c>
    </row>
    <row r="20" spans="1:15" x14ac:dyDescent="0.25">
      <c r="A20" s="39" t="s">
        <v>96</v>
      </c>
      <c r="B20" s="177">
        <v>0</v>
      </c>
      <c r="C20" s="32">
        <v>0</v>
      </c>
      <c r="D20" s="32">
        <v>0</v>
      </c>
      <c r="E20" s="178">
        <f>SUM(B20:D20)</f>
        <v>0</v>
      </c>
      <c r="F20" s="32">
        <v>0</v>
      </c>
      <c r="G20" s="177">
        <v>0</v>
      </c>
      <c r="H20" s="32">
        <v>0</v>
      </c>
      <c r="I20" s="32">
        <v>0</v>
      </c>
      <c r="J20" s="178">
        <f>SUM(G20:I20)</f>
        <v>0</v>
      </c>
      <c r="K20" s="177">
        <v>0</v>
      </c>
      <c r="L20" s="32">
        <v>0</v>
      </c>
      <c r="M20" s="32">
        <v>0</v>
      </c>
      <c r="N20" s="178">
        <f>SUM(K20:M20)</f>
        <v>0</v>
      </c>
    </row>
    <row r="21" spans="1:15" x14ac:dyDescent="0.25">
      <c r="A21" s="30" t="s">
        <v>97</v>
      </c>
      <c r="B21" s="179">
        <f t="shared" ref="B21:J21" si="15">B18+B19+B20</f>
        <v>0</v>
      </c>
      <c r="C21" s="11">
        <f t="shared" si="15"/>
        <v>0</v>
      </c>
      <c r="D21" s="11">
        <f t="shared" si="15"/>
        <v>0</v>
      </c>
      <c r="E21" s="180">
        <f t="shared" si="15"/>
        <v>0</v>
      </c>
      <c r="F21" s="11">
        <f t="shared" si="15"/>
        <v>0</v>
      </c>
      <c r="G21" s="179">
        <f t="shared" si="15"/>
        <v>650000</v>
      </c>
      <c r="H21" s="11">
        <f t="shared" si="15"/>
        <v>0</v>
      </c>
      <c r="I21" s="11">
        <f t="shared" si="15"/>
        <v>0</v>
      </c>
      <c r="J21" s="180">
        <f t="shared" si="15"/>
        <v>650000</v>
      </c>
      <c r="K21" s="179">
        <f>K18+K19+K20</f>
        <v>0</v>
      </c>
      <c r="L21" s="11">
        <f>L18+L19+L20</f>
        <v>0</v>
      </c>
      <c r="M21" s="11">
        <f>M18+M19+M20</f>
        <v>0</v>
      </c>
      <c r="N21" s="180">
        <f>N18+N19+N20</f>
        <v>0</v>
      </c>
    </row>
    <row r="22" spans="1:15" x14ac:dyDescent="0.25">
      <c r="A22" s="57" t="s">
        <v>98</v>
      </c>
      <c r="B22" s="179">
        <f t="shared" ref="B22:J22" si="16">B21+B16</f>
        <v>26400000</v>
      </c>
      <c r="C22" s="11">
        <f t="shared" si="16"/>
        <v>0</v>
      </c>
      <c r="D22" s="11">
        <f t="shared" si="16"/>
        <v>0</v>
      </c>
      <c r="E22" s="180">
        <f t="shared" si="16"/>
        <v>26400000</v>
      </c>
      <c r="F22" s="11">
        <f t="shared" si="16"/>
        <v>0</v>
      </c>
      <c r="G22" s="179">
        <f t="shared" si="16"/>
        <v>29086130</v>
      </c>
      <c r="H22" s="11">
        <f t="shared" si="16"/>
        <v>0</v>
      </c>
      <c r="I22" s="11">
        <f t="shared" si="16"/>
        <v>0</v>
      </c>
      <c r="J22" s="180">
        <f t="shared" si="16"/>
        <v>29086130</v>
      </c>
      <c r="K22" s="179">
        <f>K21+K16</f>
        <v>25479007</v>
      </c>
      <c r="L22" s="11">
        <f>L21+L16</f>
        <v>0</v>
      </c>
      <c r="M22" s="11">
        <f>M21+M16</f>
        <v>0</v>
      </c>
      <c r="N22" s="180">
        <f>N21+N16</f>
        <v>25479007</v>
      </c>
    </row>
    <row r="23" spans="1:15" x14ac:dyDescent="0.25">
      <c r="A23" s="30" t="s">
        <v>99</v>
      </c>
      <c r="B23" s="179">
        <v>0</v>
      </c>
      <c r="C23" s="11">
        <v>0</v>
      </c>
      <c r="D23" s="11">
        <v>0</v>
      </c>
      <c r="E23" s="180">
        <f>SUM(B23:D23)</f>
        <v>0</v>
      </c>
      <c r="F23" s="11">
        <v>0</v>
      </c>
      <c r="G23" s="179">
        <v>0</v>
      </c>
      <c r="H23" s="11">
        <v>0</v>
      </c>
      <c r="I23" s="11">
        <v>0</v>
      </c>
      <c r="J23" s="180">
        <f>SUM(G23:I23)</f>
        <v>0</v>
      </c>
      <c r="K23" s="179">
        <v>0</v>
      </c>
      <c r="L23" s="11">
        <v>0</v>
      </c>
      <c r="M23" s="11">
        <v>0</v>
      </c>
      <c r="N23" s="180">
        <f>SUM(K23:M23)</f>
        <v>0</v>
      </c>
    </row>
    <row r="24" spans="1:15" ht="16.5" thickBot="1" x14ac:dyDescent="0.3">
      <c r="A24" s="30" t="s">
        <v>100</v>
      </c>
      <c r="B24" s="181">
        <f t="shared" ref="B24:J24" si="17">B23+B22</f>
        <v>26400000</v>
      </c>
      <c r="C24" s="182">
        <f t="shared" si="17"/>
        <v>0</v>
      </c>
      <c r="D24" s="183">
        <f t="shared" si="17"/>
        <v>0</v>
      </c>
      <c r="E24" s="184">
        <f t="shared" si="17"/>
        <v>26400000</v>
      </c>
      <c r="F24" s="32">
        <f t="shared" si="17"/>
        <v>0</v>
      </c>
      <c r="G24" s="181">
        <f t="shared" si="17"/>
        <v>29086130</v>
      </c>
      <c r="H24" s="182">
        <f t="shared" si="17"/>
        <v>0</v>
      </c>
      <c r="I24" s="183">
        <f t="shared" si="17"/>
        <v>0</v>
      </c>
      <c r="J24" s="184">
        <f t="shared" si="17"/>
        <v>29086130</v>
      </c>
      <c r="K24" s="181">
        <f>K23+K22</f>
        <v>25479007</v>
      </c>
      <c r="L24" s="182">
        <f>L23+L22</f>
        <v>0</v>
      </c>
      <c r="M24" s="183">
        <f>M23+M22</f>
        <v>0</v>
      </c>
      <c r="N24" s="184">
        <f>N23+N22</f>
        <v>25479007</v>
      </c>
    </row>
    <row r="27" spans="1:15" x14ac:dyDescent="0.25">
      <c r="C27" s="6"/>
      <c r="E27" s="6"/>
    </row>
  </sheetData>
  <mergeCells count="6">
    <mergeCell ref="A1:N1"/>
    <mergeCell ref="K7:N7"/>
    <mergeCell ref="G7:J7"/>
    <mergeCell ref="B7:E7"/>
    <mergeCell ref="A4:N4"/>
    <mergeCell ref="A3:N3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E10"/>
  <sheetViews>
    <sheetView workbookViewId="0">
      <selection activeCell="C31" sqref="C31"/>
    </sheetView>
  </sheetViews>
  <sheetFormatPr defaultRowHeight="15.75" x14ac:dyDescent="0.25"/>
  <cols>
    <col min="1" max="1" width="5" style="2" customWidth="1"/>
    <col min="2" max="2" width="5.85546875" style="2" customWidth="1"/>
    <col min="3" max="3" width="39.42578125" style="2" customWidth="1"/>
    <col min="4" max="4" width="15.28515625" style="2" customWidth="1"/>
    <col min="5" max="5" width="19" style="2" customWidth="1"/>
    <col min="6" max="16384" width="9.140625" style="2"/>
  </cols>
  <sheetData>
    <row r="1" spans="1:5" x14ac:dyDescent="0.25">
      <c r="A1" s="333" t="s">
        <v>794</v>
      </c>
      <c r="B1" s="333"/>
      <c r="C1" s="333"/>
      <c r="D1" s="333"/>
      <c r="E1" s="333"/>
    </row>
    <row r="2" spans="1:5" x14ac:dyDescent="0.25">
      <c r="D2" s="64"/>
    </row>
    <row r="3" spans="1:5" x14ac:dyDescent="0.25">
      <c r="A3" s="332" t="s">
        <v>102</v>
      </c>
      <c r="B3" s="332"/>
      <c r="C3" s="332"/>
      <c r="D3" s="332"/>
      <c r="E3" s="332"/>
    </row>
    <row r="4" spans="1:5" x14ac:dyDescent="0.25">
      <c r="A4" s="332" t="s">
        <v>793</v>
      </c>
      <c r="B4" s="332"/>
      <c r="C4" s="332"/>
      <c r="D4" s="332"/>
      <c r="E4" s="332"/>
    </row>
    <row r="5" spans="1:5" x14ac:dyDescent="0.25">
      <c r="D5" s="64"/>
      <c r="E5" s="64" t="s">
        <v>112</v>
      </c>
    </row>
    <row r="6" spans="1:5" ht="31.5" x14ac:dyDescent="0.25">
      <c r="A6" s="67" t="s">
        <v>113</v>
      </c>
      <c r="B6" s="67" t="s">
        <v>114</v>
      </c>
      <c r="C6" s="67" t="s">
        <v>115</v>
      </c>
      <c r="D6" s="69" t="s">
        <v>116</v>
      </c>
      <c r="E6" s="70" t="s">
        <v>117</v>
      </c>
    </row>
    <row r="7" spans="1:5" x14ac:dyDescent="0.25">
      <c r="A7" s="334" t="s">
        <v>118</v>
      </c>
      <c r="B7" s="67"/>
      <c r="C7" s="65" t="s">
        <v>119</v>
      </c>
      <c r="D7" s="5"/>
      <c r="E7" s="5"/>
    </row>
    <row r="8" spans="1:5" ht="31.5" x14ac:dyDescent="0.25">
      <c r="A8" s="334"/>
      <c r="B8" s="67" t="s">
        <v>118</v>
      </c>
      <c r="C8" s="73" t="s">
        <v>102</v>
      </c>
      <c r="D8" s="66">
        <v>5</v>
      </c>
      <c r="E8" s="68">
        <v>0</v>
      </c>
    </row>
    <row r="9" spans="1:5" x14ac:dyDescent="0.25">
      <c r="A9" s="334"/>
      <c r="B9" s="67"/>
      <c r="C9" s="5" t="s">
        <v>120</v>
      </c>
      <c r="D9" s="66">
        <v>0</v>
      </c>
      <c r="E9" s="68">
        <v>0</v>
      </c>
    </row>
    <row r="10" spans="1:5" x14ac:dyDescent="0.25">
      <c r="A10" s="71"/>
      <c r="B10" s="67"/>
      <c r="C10" s="65" t="s">
        <v>121</v>
      </c>
      <c r="D10" s="67">
        <v>5</v>
      </c>
      <c r="E10" s="72">
        <v>0</v>
      </c>
    </row>
  </sheetData>
  <mergeCells count="4">
    <mergeCell ref="A3:E3"/>
    <mergeCell ref="A4:E4"/>
    <mergeCell ref="A1:E1"/>
    <mergeCell ref="A7:A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79998168889431442"/>
  </sheetPr>
  <dimension ref="A1:E25"/>
  <sheetViews>
    <sheetView workbookViewId="0">
      <selection activeCell="A2" sqref="A2"/>
    </sheetView>
  </sheetViews>
  <sheetFormatPr defaultRowHeight="15.75" x14ac:dyDescent="0.25"/>
  <cols>
    <col min="1" max="1" width="8.140625" style="2" customWidth="1"/>
    <col min="2" max="2" width="67" style="2" customWidth="1"/>
    <col min="3" max="3" width="13.28515625" style="2" customWidth="1"/>
    <col min="4" max="16384" width="9.140625" style="2"/>
  </cols>
  <sheetData>
    <row r="1" spans="1:5" x14ac:dyDescent="0.25">
      <c r="A1" s="335" t="s">
        <v>792</v>
      </c>
      <c r="B1" s="335"/>
      <c r="C1" s="335"/>
      <c r="D1" s="74"/>
      <c r="E1" s="74"/>
    </row>
    <row r="2" spans="1:5" x14ac:dyDescent="0.25">
      <c r="A2" s="63"/>
      <c r="B2" s="63"/>
      <c r="C2" s="63"/>
      <c r="D2" s="74"/>
      <c r="E2" s="74"/>
    </row>
    <row r="3" spans="1:5" x14ac:dyDescent="0.25">
      <c r="A3" s="336" t="s">
        <v>102</v>
      </c>
      <c r="B3" s="336"/>
      <c r="C3" s="336"/>
    </row>
    <row r="4" spans="1:5" x14ac:dyDescent="0.25">
      <c r="A4" s="337" t="s">
        <v>791</v>
      </c>
      <c r="B4" s="338"/>
      <c r="C4" s="338"/>
    </row>
    <row r="5" spans="1:5" x14ac:dyDescent="0.25">
      <c r="A5" s="75"/>
      <c r="B5" s="33"/>
      <c r="C5" s="8" t="s">
        <v>303</v>
      </c>
    </row>
    <row r="6" spans="1:5" x14ac:dyDescent="0.25">
      <c r="A6" s="76" t="s">
        <v>122</v>
      </c>
      <c r="B6" s="76" t="s">
        <v>3</v>
      </c>
      <c r="C6" s="76" t="s">
        <v>123</v>
      </c>
    </row>
    <row r="7" spans="1:5" x14ac:dyDescent="0.25">
      <c r="A7" s="77" t="s">
        <v>124</v>
      </c>
      <c r="B7" s="78" t="s">
        <v>125</v>
      </c>
      <c r="C7" s="79">
        <v>27299265</v>
      </c>
    </row>
    <row r="8" spans="1:5" x14ac:dyDescent="0.25">
      <c r="A8" s="77" t="s">
        <v>126</v>
      </c>
      <c r="B8" s="78" t="s">
        <v>127</v>
      </c>
      <c r="C8" s="79">
        <v>25479007</v>
      </c>
    </row>
    <row r="9" spans="1:5" x14ac:dyDescent="0.25">
      <c r="A9" s="70" t="s">
        <v>128</v>
      </c>
      <c r="B9" s="80" t="s">
        <v>129</v>
      </c>
      <c r="C9" s="81">
        <f>C7-C8</f>
        <v>1820258</v>
      </c>
    </row>
    <row r="10" spans="1:5" x14ac:dyDescent="0.25">
      <c r="A10" s="77" t="s">
        <v>130</v>
      </c>
      <c r="B10" s="78" t="s">
        <v>131</v>
      </c>
      <c r="C10" s="79">
        <v>1786865</v>
      </c>
    </row>
    <row r="11" spans="1:5" x14ac:dyDescent="0.25">
      <c r="A11" s="77" t="s">
        <v>132</v>
      </c>
      <c r="B11" s="78" t="s">
        <v>133</v>
      </c>
      <c r="C11" s="79">
        <v>0</v>
      </c>
    </row>
    <row r="12" spans="1:5" x14ac:dyDescent="0.25">
      <c r="A12" s="70" t="s">
        <v>134</v>
      </c>
      <c r="B12" s="80" t="s">
        <v>135</v>
      </c>
      <c r="C12" s="81">
        <f>C10-C11</f>
        <v>1786865</v>
      </c>
    </row>
    <row r="13" spans="1:5" x14ac:dyDescent="0.25">
      <c r="A13" s="70" t="s">
        <v>136</v>
      </c>
      <c r="B13" s="80" t="s">
        <v>137</v>
      </c>
      <c r="C13" s="81">
        <f>C9+C12</f>
        <v>3607123</v>
      </c>
    </row>
    <row r="14" spans="1:5" x14ac:dyDescent="0.25">
      <c r="A14" s="77" t="s">
        <v>138</v>
      </c>
      <c r="B14" s="78" t="s">
        <v>139</v>
      </c>
      <c r="C14" s="79">
        <v>0</v>
      </c>
    </row>
    <row r="15" spans="1:5" x14ac:dyDescent="0.25">
      <c r="A15" s="77" t="s">
        <v>140</v>
      </c>
      <c r="B15" s="78" t="s">
        <v>141</v>
      </c>
      <c r="C15" s="79">
        <v>0</v>
      </c>
    </row>
    <row r="16" spans="1:5" x14ac:dyDescent="0.25">
      <c r="A16" s="70" t="s">
        <v>142</v>
      </c>
      <c r="B16" s="80" t="s">
        <v>143</v>
      </c>
      <c r="C16" s="81">
        <v>0</v>
      </c>
    </row>
    <row r="17" spans="1:3" x14ac:dyDescent="0.25">
      <c r="A17" s="77" t="s">
        <v>144</v>
      </c>
      <c r="B17" s="78" t="s">
        <v>145</v>
      </c>
      <c r="C17" s="79">
        <v>0</v>
      </c>
    </row>
    <row r="18" spans="1:3" x14ac:dyDescent="0.25">
      <c r="A18" s="77" t="s">
        <v>146</v>
      </c>
      <c r="B18" s="78" t="s">
        <v>147</v>
      </c>
      <c r="C18" s="79">
        <v>0</v>
      </c>
    </row>
    <row r="19" spans="1:3" x14ac:dyDescent="0.25">
      <c r="A19" s="70" t="s">
        <v>148</v>
      </c>
      <c r="B19" s="80" t="s">
        <v>149</v>
      </c>
      <c r="C19" s="81">
        <v>0</v>
      </c>
    </row>
    <row r="20" spans="1:3" x14ac:dyDescent="0.25">
      <c r="A20" s="70" t="s">
        <v>150</v>
      </c>
      <c r="B20" s="80" t="s">
        <v>151</v>
      </c>
      <c r="C20" s="81">
        <v>0</v>
      </c>
    </row>
    <row r="21" spans="1:3" x14ac:dyDescent="0.25">
      <c r="A21" s="70" t="s">
        <v>152</v>
      </c>
      <c r="B21" s="80" t="s">
        <v>153</v>
      </c>
      <c r="C21" s="81">
        <f>C13+C20</f>
        <v>3607123</v>
      </c>
    </row>
    <row r="22" spans="1:3" ht="17.25" customHeight="1" x14ac:dyDescent="0.25">
      <c r="A22" s="70" t="s">
        <v>154</v>
      </c>
      <c r="B22" s="80" t="s">
        <v>155</v>
      </c>
      <c r="C22" s="81">
        <v>624472</v>
      </c>
    </row>
    <row r="23" spans="1:3" x14ac:dyDescent="0.25">
      <c r="A23" s="70" t="s">
        <v>156</v>
      </c>
      <c r="B23" s="80" t="s">
        <v>157</v>
      </c>
      <c r="C23" s="81">
        <f>C13-C22</f>
        <v>2982651</v>
      </c>
    </row>
    <row r="24" spans="1:3" ht="31.5" x14ac:dyDescent="0.25">
      <c r="A24" s="70" t="s">
        <v>158</v>
      </c>
      <c r="B24" s="80" t="s">
        <v>159</v>
      </c>
      <c r="C24" s="81">
        <v>0</v>
      </c>
    </row>
    <row r="25" spans="1:3" ht="18" customHeight="1" x14ac:dyDescent="0.25">
      <c r="A25" s="70" t="s">
        <v>160</v>
      </c>
      <c r="B25" s="80" t="s">
        <v>161</v>
      </c>
      <c r="C25" s="81">
        <v>0</v>
      </c>
    </row>
  </sheetData>
  <mergeCells count="3">
    <mergeCell ref="A1:C1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79998168889431442"/>
  </sheetPr>
  <dimension ref="A1:E261"/>
  <sheetViews>
    <sheetView topLeftCell="A163" workbookViewId="0">
      <selection activeCell="K63" sqref="K63"/>
    </sheetView>
  </sheetViews>
  <sheetFormatPr defaultRowHeight="15.75" x14ac:dyDescent="0.25"/>
  <cols>
    <col min="1" max="1" width="8.140625" style="2" customWidth="1"/>
    <col min="2" max="2" width="65.85546875" style="2" customWidth="1"/>
    <col min="3" max="3" width="11.5703125" style="2" customWidth="1"/>
    <col min="4" max="4" width="14" style="2" customWidth="1"/>
    <col min="5" max="5" width="12.28515625" style="2" customWidth="1"/>
    <col min="6" max="16384" width="9.140625" style="2"/>
  </cols>
  <sheetData>
    <row r="1" spans="1:5" x14ac:dyDescent="0.25">
      <c r="A1" s="333" t="s">
        <v>790</v>
      </c>
      <c r="B1" s="333"/>
      <c r="C1" s="333"/>
      <c r="D1" s="333"/>
      <c r="E1" s="333"/>
    </row>
    <row r="3" spans="1:5" x14ac:dyDescent="0.25">
      <c r="A3" s="332" t="s">
        <v>102</v>
      </c>
      <c r="B3" s="332"/>
      <c r="C3" s="332"/>
      <c r="D3" s="332"/>
      <c r="E3" s="332"/>
    </row>
    <row r="4" spans="1:5" s="33" customFormat="1" x14ac:dyDescent="0.25">
      <c r="A4" s="337" t="s">
        <v>789</v>
      </c>
      <c r="B4" s="338"/>
      <c r="C4" s="338"/>
      <c r="D4" s="338"/>
      <c r="E4" s="338"/>
    </row>
    <row r="5" spans="1:5" s="33" customFormat="1" x14ac:dyDescent="0.25">
      <c r="A5" s="62"/>
      <c r="B5" s="61"/>
      <c r="C5" s="61"/>
      <c r="D5" s="61"/>
      <c r="E5" s="61"/>
    </row>
    <row r="6" spans="1:5" s="33" customFormat="1" x14ac:dyDescent="0.25">
      <c r="A6" s="75"/>
      <c r="E6" s="8" t="s">
        <v>303</v>
      </c>
    </row>
    <row r="7" spans="1:5" s="33" customFormat="1" ht="31.5" x14ac:dyDescent="0.25">
      <c r="A7" s="82" t="s">
        <v>122</v>
      </c>
      <c r="B7" s="82" t="s">
        <v>3</v>
      </c>
      <c r="C7" s="82" t="s">
        <v>162</v>
      </c>
      <c r="D7" s="82" t="s">
        <v>163</v>
      </c>
      <c r="E7" s="82" t="s">
        <v>164</v>
      </c>
    </row>
    <row r="8" spans="1:5" x14ac:dyDescent="0.25">
      <c r="A8" s="86" t="s">
        <v>124</v>
      </c>
      <c r="B8" s="87" t="s">
        <v>304</v>
      </c>
      <c r="C8" s="88">
        <v>0</v>
      </c>
      <c r="D8" s="88">
        <v>0</v>
      </c>
      <c r="E8" s="88">
        <v>0</v>
      </c>
    </row>
    <row r="9" spans="1:5" x14ac:dyDescent="0.25">
      <c r="A9" s="86" t="s">
        <v>126</v>
      </c>
      <c r="B9" s="87" t="s">
        <v>305</v>
      </c>
      <c r="C9" s="88">
        <v>0</v>
      </c>
      <c r="D9" s="88">
        <v>0</v>
      </c>
      <c r="E9" s="88">
        <v>0</v>
      </c>
    </row>
    <row r="10" spans="1:5" x14ac:dyDescent="0.25">
      <c r="A10" s="86" t="s">
        <v>128</v>
      </c>
      <c r="B10" s="87" t="s">
        <v>306</v>
      </c>
      <c r="C10" s="88">
        <v>0</v>
      </c>
      <c r="D10" s="88">
        <v>0</v>
      </c>
      <c r="E10" s="88">
        <v>0</v>
      </c>
    </row>
    <row r="11" spans="1:5" x14ac:dyDescent="0.25">
      <c r="A11" s="89" t="s">
        <v>130</v>
      </c>
      <c r="B11" s="90" t="s">
        <v>307</v>
      </c>
      <c r="C11" s="91">
        <v>0</v>
      </c>
      <c r="D11" s="91">
        <v>0</v>
      </c>
      <c r="E11" s="91">
        <v>0</v>
      </c>
    </row>
    <row r="12" spans="1:5" x14ac:dyDescent="0.25">
      <c r="A12" s="86" t="s">
        <v>132</v>
      </c>
      <c r="B12" s="87" t="s">
        <v>308</v>
      </c>
      <c r="C12" s="88">
        <v>0</v>
      </c>
      <c r="D12" s="88">
        <v>0</v>
      </c>
      <c r="E12" s="88">
        <v>0</v>
      </c>
    </row>
    <row r="13" spans="1:5" x14ac:dyDescent="0.25">
      <c r="A13" s="86" t="s">
        <v>134</v>
      </c>
      <c r="B13" s="87" t="s">
        <v>309</v>
      </c>
      <c r="C13" s="88">
        <v>0</v>
      </c>
      <c r="D13" s="88">
        <v>0</v>
      </c>
      <c r="E13" s="88">
        <v>0</v>
      </c>
    </row>
    <row r="14" spans="1:5" x14ac:dyDescent="0.25">
      <c r="A14" s="86" t="s">
        <v>136</v>
      </c>
      <c r="B14" s="87" t="s">
        <v>310</v>
      </c>
      <c r="C14" s="88">
        <v>0</v>
      </c>
      <c r="D14" s="88">
        <v>0</v>
      </c>
      <c r="E14" s="88">
        <v>0</v>
      </c>
    </row>
    <row r="15" spans="1:5" x14ac:dyDescent="0.25">
      <c r="A15" s="86" t="s">
        <v>138</v>
      </c>
      <c r="B15" s="87" t="s">
        <v>311</v>
      </c>
      <c r="C15" s="88">
        <v>0</v>
      </c>
      <c r="D15" s="88">
        <v>0</v>
      </c>
      <c r="E15" s="88">
        <v>0</v>
      </c>
    </row>
    <row r="16" spans="1:5" x14ac:dyDescent="0.25">
      <c r="A16" s="86" t="s">
        <v>140</v>
      </c>
      <c r="B16" s="87" t="s">
        <v>312</v>
      </c>
      <c r="C16" s="88">
        <v>0</v>
      </c>
      <c r="D16" s="88">
        <v>0</v>
      </c>
      <c r="E16" s="88">
        <v>0</v>
      </c>
    </row>
    <row r="17" spans="1:5" x14ac:dyDescent="0.25">
      <c r="A17" s="89" t="s">
        <v>142</v>
      </c>
      <c r="B17" s="90" t="s">
        <v>313</v>
      </c>
      <c r="C17" s="91">
        <v>0</v>
      </c>
      <c r="D17" s="91">
        <v>0</v>
      </c>
      <c r="E17" s="91">
        <v>0</v>
      </c>
    </row>
    <row r="18" spans="1:5" x14ac:dyDescent="0.25">
      <c r="A18" s="86" t="s">
        <v>144</v>
      </c>
      <c r="B18" s="87" t="s">
        <v>314</v>
      </c>
      <c r="C18" s="88">
        <v>0</v>
      </c>
      <c r="D18" s="88">
        <v>0</v>
      </c>
      <c r="E18" s="88">
        <v>0</v>
      </c>
    </row>
    <row r="19" spans="1:5" x14ac:dyDescent="0.25">
      <c r="A19" s="86" t="s">
        <v>146</v>
      </c>
      <c r="B19" s="87" t="s">
        <v>315</v>
      </c>
      <c r="C19" s="88">
        <v>0</v>
      </c>
      <c r="D19" s="88">
        <v>0</v>
      </c>
      <c r="E19" s="88">
        <v>0</v>
      </c>
    </row>
    <row r="20" spans="1:5" x14ac:dyDescent="0.25">
      <c r="A20" s="86" t="s">
        <v>148</v>
      </c>
      <c r="B20" s="87" t="s">
        <v>316</v>
      </c>
      <c r="C20" s="88">
        <v>0</v>
      </c>
      <c r="D20" s="88">
        <v>0</v>
      </c>
      <c r="E20" s="88">
        <v>0</v>
      </c>
    </row>
    <row r="21" spans="1:5" x14ac:dyDescent="0.25">
      <c r="A21" s="86" t="s">
        <v>150</v>
      </c>
      <c r="B21" s="87" t="s">
        <v>317</v>
      </c>
      <c r="C21" s="88">
        <v>0</v>
      </c>
      <c r="D21" s="88">
        <v>0</v>
      </c>
      <c r="E21" s="88">
        <v>0</v>
      </c>
    </row>
    <row r="22" spans="1:5" x14ac:dyDescent="0.25">
      <c r="A22" s="86" t="s">
        <v>152</v>
      </c>
      <c r="B22" s="87" t="s">
        <v>318</v>
      </c>
      <c r="C22" s="88">
        <v>0</v>
      </c>
      <c r="D22" s="88">
        <v>0</v>
      </c>
      <c r="E22" s="88">
        <v>0</v>
      </c>
    </row>
    <row r="23" spans="1:5" x14ac:dyDescent="0.25">
      <c r="A23" s="86" t="s">
        <v>154</v>
      </c>
      <c r="B23" s="87" t="s">
        <v>319</v>
      </c>
      <c r="C23" s="88">
        <v>0</v>
      </c>
      <c r="D23" s="88">
        <v>0</v>
      </c>
      <c r="E23" s="88">
        <v>0</v>
      </c>
    </row>
    <row r="24" spans="1:5" x14ac:dyDescent="0.25">
      <c r="A24" s="86" t="s">
        <v>156</v>
      </c>
      <c r="B24" s="87" t="s">
        <v>320</v>
      </c>
      <c r="C24" s="88">
        <v>0</v>
      </c>
      <c r="D24" s="88">
        <v>0</v>
      </c>
      <c r="E24" s="88">
        <v>0</v>
      </c>
    </row>
    <row r="25" spans="1:5" x14ac:dyDescent="0.25">
      <c r="A25" s="86" t="s">
        <v>158</v>
      </c>
      <c r="B25" s="87" t="s">
        <v>321</v>
      </c>
      <c r="C25" s="88">
        <v>0</v>
      </c>
      <c r="D25" s="88">
        <v>0</v>
      </c>
      <c r="E25" s="88">
        <v>0</v>
      </c>
    </row>
    <row r="26" spans="1:5" x14ac:dyDescent="0.25">
      <c r="A26" s="86" t="s">
        <v>160</v>
      </c>
      <c r="B26" s="87" t="s">
        <v>322</v>
      </c>
      <c r="C26" s="88">
        <v>0</v>
      </c>
      <c r="D26" s="88">
        <v>0</v>
      </c>
      <c r="E26" s="88">
        <v>0</v>
      </c>
    </row>
    <row r="27" spans="1:5" x14ac:dyDescent="0.25">
      <c r="A27" s="86" t="s">
        <v>165</v>
      </c>
      <c r="B27" s="87" t="s">
        <v>323</v>
      </c>
      <c r="C27" s="88">
        <v>0</v>
      </c>
      <c r="D27" s="88">
        <v>0</v>
      </c>
      <c r="E27" s="88">
        <v>0</v>
      </c>
    </row>
    <row r="28" spans="1:5" x14ac:dyDescent="0.25">
      <c r="A28" s="89" t="s">
        <v>166</v>
      </c>
      <c r="B28" s="90" t="s">
        <v>324</v>
      </c>
      <c r="C28" s="91">
        <v>0</v>
      </c>
      <c r="D28" s="91">
        <v>0</v>
      </c>
      <c r="E28" s="91">
        <v>0</v>
      </c>
    </row>
    <row r="29" spans="1:5" ht="25.5" x14ac:dyDescent="0.25">
      <c r="A29" s="86" t="s">
        <v>167</v>
      </c>
      <c r="B29" s="87" t="s">
        <v>325</v>
      </c>
      <c r="C29" s="88">
        <v>0</v>
      </c>
      <c r="D29" s="88">
        <v>0</v>
      </c>
      <c r="E29" s="88">
        <v>0</v>
      </c>
    </row>
    <row r="30" spans="1:5" x14ac:dyDescent="0.25">
      <c r="A30" s="86" t="s">
        <v>168</v>
      </c>
      <c r="B30" s="87" t="s">
        <v>326</v>
      </c>
      <c r="C30" s="88">
        <v>0</v>
      </c>
      <c r="D30" s="88">
        <v>0</v>
      </c>
      <c r="E30" s="88">
        <v>0</v>
      </c>
    </row>
    <row r="31" spans="1:5" x14ac:dyDescent="0.25">
      <c r="A31" s="86" t="s">
        <v>169</v>
      </c>
      <c r="B31" s="87" t="s">
        <v>327</v>
      </c>
      <c r="C31" s="88">
        <v>0</v>
      </c>
      <c r="D31" s="88">
        <v>0</v>
      </c>
      <c r="E31" s="88">
        <v>0</v>
      </c>
    </row>
    <row r="32" spans="1:5" ht="25.5" x14ac:dyDescent="0.25">
      <c r="A32" s="86" t="s">
        <v>170</v>
      </c>
      <c r="B32" s="87" t="s">
        <v>328</v>
      </c>
      <c r="C32" s="88">
        <v>0</v>
      </c>
      <c r="D32" s="88">
        <v>0</v>
      </c>
      <c r="E32" s="88">
        <v>0</v>
      </c>
    </row>
    <row r="33" spans="1:5" x14ac:dyDescent="0.25">
      <c r="A33" s="86" t="s">
        <v>171</v>
      </c>
      <c r="B33" s="87" t="s">
        <v>329</v>
      </c>
      <c r="C33" s="88">
        <v>0</v>
      </c>
      <c r="D33" s="88">
        <v>0</v>
      </c>
      <c r="E33" s="88">
        <v>0</v>
      </c>
    </row>
    <row r="34" spans="1:5" x14ac:dyDescent="0.25">
      <c r="A34" s="89" t="s">
        <v>172</v>
      </c>
      <c r="B34" s="90" t="s">
        <v>330</v>
      </c>
      <c r="C34" s="91">
        <v>0</v>
      </c>
      <c r="D34" s="91">
        <v>0</v>
      </c>
      <c r="E34" s="91">
        <v>0</v>
      </c>
    </row>
    <row r="35" spans="1:5" ht="25.5" x14ac:dyDescent="0.25">
      <c r="A35" s="89" t="s">
        <v>173</v>
      </c>
      <c r="B35" s="90" t="s">
        <v>331</v>
      </c>
      <c r="C35" s="91">
        <v>0</v>
      </c>
      <c r="D35" s="91">
        <v>0</v>
      </c>
      <c r="E35" s="91">
        <v>0</v>
      </c>
    </row>
    <row r="36" spans="1:5" x14ac:dyDescent="0.25">
      <c r="A36" s="86" t="s">
        <v>174</v>
      </c>
      <c r="B36" s="87" t="s">
        <v>332</v>
      </c>
      <c r="C36" s="88">
        <v>0</v>
      </c>
      <c r="D36" s="88">
        <v>0</v>
      </c>
      <c r="E36" s="88">
        <v>0</v>
      </c>
    </row>
    <row r="37" spans="1:5" x14ac:dyDescent="0.25">
      <c r="A37" s="86" t="s">
        <v>175</v>
      </c>
      <c r="B37" s="87" t="s">
        <v>333</v>
      </c>
      <c r="C37" s="88">
        <v>0</v>
      </c>
      <c r="D37" s="88">
        <v>0</v>
      </c>
      <c r="E37" s="88">
        <v>0</v>
      </c>
    </row>
    <row r="38" spans="1:5" x14ac:dyDescent="0.25">
      <c r="A38" s="86" t="s">
        <v>176</v>
      </c>
      <c r="B38" s="87" t="s">
        <v>334</v>
      </c>
      <c r="C38" s="88">
        <v>0</v>
      </c>
      <c r="D38" s="88">
        <v>0</v>
      </c>
      <c r="E38" s="88">
        <v>0</v>
      </c>
    </row>
    <row r="39" spans="1:5" x14ac:dyDescent="0.25">
      <c r="A39" s="86" t="s">
        <v>177</v>
      </c>
      <c r="B39" s="87" t="s">
        <v>335</v>
      </c>
      <c r="C39" s="88">
        <v>0</v>
      </c>
      <c r="D39" s="88">
        <v>0</v>
      </c>
      <c r="E39" s="88">
        <v>0</v>
      </c>
    </row>
    <row r="40" spans="1:5" x14ac:dyDescent="0.25">
      <c r="A40" s="86" t="s">
        <v>178</v>
      </c>
      <c r="B40" s="87" t="s">
        <v>336</v>
      </c>
      <c r="C40" s="88">
        <v>0</v>
      </c>
      <c r="D40" s="88">
        <v>0</v>
      </c>
      <c r="E40" s="88">
        <v>0</v>
      </c>
    </row>
    <row r="41" spans="1:5" x14ac:dyDescent="0.25">
      <c r="A41" s="89" t="s">
        <v>179</v>
      </c>
      <c r="B41" s="90" t="s">
        <v>337</v>
      </c>
      <c r="C41" s="91">
        <v>0</v>
      </c>
      <c r="D41" s="91">
        <v>0</v>
      </c>
      <c r="E41" s="91">
        <v>0</v>
      </c>
    </row>
    <row r="42" spans="1:5" x14ac:dyDescent="0.25">
      <c r="A42" s="86" t="s">
        <v>180</v>
      </c>
      <c r="B42" s="87" t="s">
        <v>338</v>
      </c>
      <c r="C42" s="88">
        <v>0</v>
      </c>
      <c r="D42" s="88">
        <v>0</v>
      </c>
      <c r="E42" s="88">
        <v>0</v>
      </c>
    </row>
    <row r="43" spans="1:5" ht="25.5" x14ac:dyDescent="0.25">
      <c r="A43" s="86" t="s">
        <v>181</v>
      </c>
      <c r="B43" s="87" t="s">
        <v>339</v>
      </c>
      <c r="C43" s="88">
        <v>0</v>
      </c>
      <c r="D43" s="88">
        <v>0</v>
      </c>
      <c r="E43" s="88">
        <v>0</v>
      </c>
    </row>
    <row r="44" spans="1:5" x14ac:dyDescent="0.25">
      <c r="A44" s="86" t="s">
        <v>182</v>
      </c>
      <c r="B44" s="87" t="s">
        <v>340</v>
      </c>
      <c r="C44" s="88">
        <v>0</v>
      </c>
      <c r="D44" s="88">
        <v>0</v>
      </c>
      <c r="E44" s="88">
        <v>0</v>
      </c>
    </row>
    <row r="45" spans="1:5" x14ac:dyDescent="0.25">
      <c r="A45" s="86" t="s">
        <v>183</v>
      </c>
      <c r="B45" s="87" t="s">
        <v>341</v>
      </c>
      <c r="C45" s="88">
        <v>0</v>
      </c>
      <c r="D45" s="88">
        <v>0</v>
      </c>
      <c r="E45" s="88">
        <v>0</v>
      </c>
    </row>
    <row r="46" spans="1:5" x14ac:dyDescent="0.25">
      <c r="A46" s="86" t="s">
        <v>184</v>
      </c>
      <c r="B46" s="87" t="s">
        <v>342</v>
      </c>
      <c r="C46" s="88">
        <v>0</v>
      </c>
      <c r="D46" s="88">
        <v>0</v>
      </c>
      <c r="E46" s="88">
        <v>0</v>
      </c>
    </row>
    <row r="47" spans="1:5" x14ac:dyDescent="0.25">
      <c r="A47" s="86" t="s">
        <v>185</v>
      </c>
      <c r="B47" s="87" t="s">
        <v>343</v>
      </c>
      <c r="C47" s="88">
        <v>0</v>
      </c>
      <c r="D47" s="88">
        <v>0</v>
      </c>
      <c r="E47" s="88">
        <v>0</v>
      </c>
    </row>
    <row r="48" spans="1:5" x14ac:dyDescent="0.25">
      <c r="A48" s="86" t="s">
        <v>186</v>
      </c>
      <c r="B48" s="87" t="s">
        <v>344</v>
      </c>
      <c r="C48" s="88">
        <v>0</v>
      </c>
      <c r="D48" s="88">
        <v>0</v>
      </c>
      <c r="E48" s="88">
        <v>0</v>
      </c>
    </row>
    <row r="49" spans="1:5" x14ac:dyDescent="0.25">
      <c r="A49" s="89" t="s">
        <v>187</v>
      </c>
      <c r="B49" s="90" t="s">
        <v>345</v>
      </c>
      <c r="C49" s="91">
        <v>0</v>
      </c>
      <c r="D49" s="91">
        <v>0</v>
      </c>
      <c r="E49" s="91">
        <v>0</v>
      </c>
    </row>
    <row r="50" spans="1:5" x14ac:dyDescent="0.25">
      <c r="A50" s="89" t="s">
        <v>188</v>
      </c>
      <c r="B50" s="90" t="s">
        <v>346</v>
      </c>
      <c r="C50" s="91">
        <v>0</v>
      </c>
      <c r="D50" s="91">
        <v>0</v>
      </c>
      <c r="E50" s="91">
        <v>0</v>
      </c>
    </row>
    <row r="51" spans="1:5" x14ac:dyDescent="0.25">
      <c r="A51" s="86" t="s">
        <v>189</v>
      </c>
      <c r="B51" s="87" t="s">
        <v>347</v>
      </c>
      <c r="C51" s="88">
        <v>0</v>
      </c>
      <c r="D51" s="88">
        <v>0</v>
      </c>
      <c r="E51" s="88">
        <v>0</v>
      </c>
    </row>
    <row r="52" spans="1:5" x14ac:dyDescent="0.25">
      <c r="A52" s="86" t="s">
        <v>190</v>
      </c>
      <c r="B52" s="87" t="s">
        <v>348</v>
      </c>
      <c r="C52" s="88">
        <v>0</v>
      </c>
      <c r="D52" s="88">
        <v>0</v>
      </c>
      <c r="E52" s="88">
        <v>0</v>
      </c>
    </row>
    <row r="53" spans="1:5" x14ac:dyDescent="0.25">
      <c r="A53" s="89" t="s">
        <v>191</v>
      </c>
      <c r="B53" s="90" t="s">
        <v>349</v>
      </c>
      <c r="C53" s="91">
        <v>0</v>
      </c>
      <c r="D53" s="91">
        <v>0</v>
      </c>
      <c r="E53" s="91">
        <v>0</v>
      </c>
    </row>
    <row r="54" spans="1:5" x14ac:dyDescent="0.25">
      <c r="A54" s="86" t="s">
        <v>192</v>
      </c>
      <c r="B54" s="87" t="s">
        <v>350</v>
      </c>
      <c r="C54" s="88">
        <v>175</v>
      </c>
      <c r="D54" s="88">
        <v>0</v>
      </c>
      <c r="E54" s="88">
        <v>9560</v>
      </c>
    </row>
    <row r="55" spans="1:5" x14ac:dyDescent="0.25">
      <c r="A55" s="86" t="s">
        <v>193</v>
      </c>
      <c r="B55" s="87" t="s">
        <v>351</v>
      </c>
      <c r="C55" s="88">
        <v>0</v>
      </c>
      <c r="D55" s="88">
        <v>0</v>
      </c>
      <c r="E55" s="88">
        <v>0</v>
      </c>
    </row>
    <row r="56" spans="1:5" x14ac:dyDescent="0.25">
      <c r="A56" s="86" t="s">
        <v>194</v>
      </c>
      <c r="B56" s="87" t="s">
        <v>352</v>
      </c>
      <c r="C56" s="88">
        <v>0</v>
      </c>
      <c r="D56" s="88">
        <v>0</v>
      </c>
      <c r="E56" s="88">
        <v>0</v>
      </c>
    </row>
    <row r="57" spans="1:5" x14ac:dyDescent="0.25">
      <c r="A57" s="89" t="s">
        <v>195</v>
      </c>
      <c r="B57" s="90" t="s">
        <v>353</v>
      </c>
      <c r="C57" s="91">
        <f>SUM(C54:C56)</f>
        <v>175</v>
      </c>
      <c r="D57" s="91">
        <v>0</v>
      </c>
      <c r="E57" s="91">
        <f t="shared" ref="E57" si="0">SUM(E54:E56)</f>
        <v>9560</v>
      </c>
    </row>
    <row r="58" spans="1:5" x14ac:dyDescent="0.25">
      <c r="A58" s="86" t="s">
        <v>196</v>
      </c>
      <c r="B58" s="87" t="s">
        <v>354</v>
      </c>
      <c r="C58" s="88">
        <v>1786690</v>
      </c>
      <c r="D58" s="88">
        <v>0</v>
      </c>
      <c r="E58" s="88">
        <v>3597563</v>
      </c>
    </row>
    <row r="59" spans="1:5" x14ac:dyDescent="0.25">
      <c r="A59" s="86" t="s">
        <v>197</v>
      </c>
      <c r="B59" s="87" t="s">
        <v>355</v>
      </c>
      <c r="C59" s="88">
        <v>0</v>
      </c>
      <c r="D59" s="88">
        <v>0</v>
      </c>
      <c r="E59" s="88">
        <v>0</v>
      </c>
    </row>
    <row r="60" spans="1:5" x14ac:dyDescent="0.25">
      <c r="A60" s="89" t="s">
        <v>198</v>
      </c>
      <c r="B60" s="90" t="s">
        <v>356</v>
      </c>
      <c r="C60" s="91">
        <f>SUM(C58:C59)</f>
        <v>1786690</v>
      </c>
      <c r="D60" s="91">
        <v>0</v>
      </c>
      <c r="E60" s="91">
        <f t="shared" ref="E60" si="1">SUM(E58:E59)</f>
        <v>3597563</v>
      </c>
    </row>
    <row r="61" spans="1:5" x14ac:dyDescent="0.25">
      <c r="A61" s="86" t="s">
        <v>199</v>
      </c>
      <c r="B61" s="87" t="s">
        <v>357</v>
      </c>
      <c r="C61" s="88">
        <v>0</v>
      </c>
      <c r="D61" s="88">
        <v>0</v>
      </c>
      <c r="E61" s="88">
        <v>0</v>
      </c>
    </row>
    <row r="62" spans="1:5" x14ac:dyDescent="0.25">
      <c r="A62" s="86" t="s">
        <v>200</v>
      </c>
      <c r="B62" s="87" t="s">
        <v>358</v>
      </c>
      <c r="C62" s="88">
        <v>0</v>
      </c>
      <c r="D62" s="88">
        <v>0</v>
      </c>
      <c r="E62" s="88">
        <v>0</v>
      </c>
    </row>
    <row r="63" spans="1:5" x14ac:dyDescent="0.25">
      <c r="A63" s="89" t="s">
        <v>201</v>
      </c>
      <c r="B63" s="90" t="s">
        <v>359</v>
      </c>
      <c r="C63" s="91">
        <v>0</v>
      </c>
      <c r="D63" s="91">
        <v>0</v>
      </c>
      <c r="E63" s="91">
        <v>0</v>
      </c>
    </row>
    <row r="64" spans="1:5" x14ac:dyDescent="0.25">
      <c r="A64" s="89" t="s">
        <v>202</v>
      </c>
      <c r="B64" s="90" t="s">
        <v>360</v>
      </c>
      <c r="C64" s="91">
        <f>SUM(C57,C60)</f>
        <v>1786865</v>
      </c>
      <c r="D64" s="91">
        <f t="shared" ref="D64:E64" si="2">SUM(D57,D60)</f>
        <v>0</v>
      </c>
      <c r="E64" s="91">
        <f t="shared" si="2"/>
        <v>3607123</v>
      </c>
    </row>
    <row r="65" spans="1:5" ht="25.5" x14ac:dyDescent="0.25">
      <c r="A65" s="86" t="s">
        <v>203</v>
      </c>
      <c r="B65" s="87" t="s">
        <v>361</v>
      </c>
      <c r="C65" s="88">
        <v>0</v>
      </c>
      <c r="D65" s="88">
        <v>0</v>
      </c>
      <c r="E65" s="88">
        <v>0</v>
      </c>
    </row>
    <row r="66" spans="1:5" ht="38.25" x14ac:dyDescent="0.25">
      <c r="A66" s="86" t="s">
        <v>204</v>
      </c>
      <c r="B66" s="87" t="s">
        <v>362</v>
      </c>
      <c r="C66" s="88">
        <v>0</v>
      </c>
      <c r="D66" s="88">
        <v>0</v>
      </c>
      <c r="E66" s="88">
        <v>0</v>
      </c>
    </row>
    <row r="67" spans="1:5" ht="25.5" x14ac:dyDescent="0.25">
      <c r="A67" s="86" t="s">
        <v>205</v>
      </c>
      <c r="B67" s="87" t="s">
        <v>363</v>
      </c>
      <c r="C67" s="88">
        <v>0</v>
      </c>
      <c r="D67" s="88">
        <v>0</v>
      </c>
      <c r="E67" s="88">
        <v>0</v>
      </c>
    </row>
    <row r="68" spans="1:5" ht="38.25" x14ac:dyDescent="0.25">
      <c r="A68" s="86" t="s">
        <v>206</v>
      </c>
      <c r="B68" s="87" t="s">
        <v>364</v>
      </c>
      <c r="C68" s="88">
        <v>0</v>
      </c>
      <c r="D68" s="88">
        <v>0</v>
      </c>
      <c r="E68" s="88">
        <v>0</v>
      </c>
    </row>
    <row r="69" spans="1:5" ht="25.5" x14ac:dyDescent="0.25">
      <c r="A69" s="86" t="s">
        <v>207</v>
      </c>
      <c r="B69" s="87" t="s">
        <v>365</v>
      </c>
      <c r="C69" s="88">
        <v>0</v>
      </c>
      <c r="D69" s="88">
        <v>0</v>
      </c>
      <c r="E69" s="88">
        <v>0</v>
      </c>
    </row>
    <row r="70" spans="1:5" x14ac:dyDescent="0.25">
      <c r="A70" s="86" t="s">
        <v>208</v>
      </c>
      <c r="B70" s="87" t="s">
        <v>366</v>
      </c>
      <c r="C70" s="88">
        <v>0</v>
      </c>
      <c r="D70" s="88">
        <v>0</v>
      </c>
      <c r="E70" s="88">
        <v>0</v>
      </c>
    </row>
    <row r="71" spans="1:5" ht="25.5" x14ac:dyDescent="0.25">
      <c r="A71" s="86" t="s">
        <v>209</v>
      </c>
      <c r="B71" s="87" t="s">
        <v>367</v>
      </c>
      <c r="C71" s="88">
        <v>0</v>
      </c>
      <c r="D71" s="88">
        <v>0</v>
      </c>
      <c r="E71" s="88">
        <v>0</v>
      </c>
    </row>
    <row r="72" spans="1:5" ht="25.5" x14ac:dyDescent="0.25">
      <c r="A72" s="86" t="s">
        <v>210</v>
      </c>
      <c r="B72" s="87" t="s">
        <v>368</v>
      </c>
      <c r="C72" s="88">
        <v>0</v>
      </c>
      <c r="D72" s="88">
        <v>0</v>
      </c>
      <c r="E72" s="88">
        <v>0</v>
      </c>
    </row>
    <row r="73" spans="1:5" ht="25.5" x14ac:dyDescent="0.25">
      <c r="A73" s="86" t="s">
        <v>211</v>
      </c>
      <c r="B73" s="87" t="s">
        <v>369</v>
      </c>
      <c r="C73" s="88">
        <v>0</v>
      </c>
      <c r="D73" s="88">
        <v>0</v>
      </c>
      <c r="E73" s="88">
        <v>0</v>
      </c>
    </row>
    <row r="74" spans="1:5" ht="25.5" x14ac:dyDescent="0.25">
      <c r="A74" s="86" t="s">
        <v>212</v>
      </c>
      <c r="B74" s="87" t="s">
        <v>370</v>
      </c>
      <c r="C74" s="88">
        <v>0</v>
      </c>
      <c r="D74" s="88">
        <v>0</v>
      </c>
      <c r="E74" s="88">
        <v>0</v>
      </c>
    </row>
    <row r="75" spans="1:5" ht="25.5" x14ac:dyDescent="0.25">
      <c r="A75" s="86" t="s">
        <v>213</v>
      </c>
      <c r="B75" s="87" t="s">
        <v>371</v>
      </c>
      <c r="C75" s="88">
        <v>0</v>
      </c>
      <c r="D75" s="88">
        <v>0</v>
      </c>
      <c r="E75" s="88">
        <v>0</v>
      </c>
    </row>
    <row r="76" spans="1:5" ht="25.5" x14ac:dyDescent="0.25">
      <c r="A76" s="86" t="s">
        <v>214</v>
      </c>
      <c r="B76" s="87" t="s">
        <v>372</v>
      </c>
      <c r="C76" s="88">
        <v>0</v>
      </c>
      <c r="D76" s="88">
        <v>0</v>
      </c>
      <c r="E76" s="88">
        <v>0</v>
      </c>
    </row>
    <row r="77" spans="1:5" ht="38.25" x14ac:dyDescent="0.25">
      <c r="A77" s="86" t="s">
        <v>215</v>
      </c>
      <c r="B77" s="87" t="s">
        <v>373</v>
      </c>
      <c r="C77" s="88">
        <v>0</v>
      </c>
      <c r="D77" s="88">
        <v>0</v>
      </c>
      <c r="E77" s="88">
        <v>0</v>
      </c>
    </row>
    <row r="78" spans="1:5" ht="25.5" x14ac:dyDescent="0.25">
      <c r="A78" s="86" t="s">
        <v>216</v>
      </c>
      <c r="B78" s="87" t="s">
        <v>374</v>
      </c>
      <c r="C78" s="88">
        <v>0</v>
      </c>
      <c r="D78" s="88">
        <v>0</v>
      </c>
      <c r="E78" s="88">
        <v>0</v>
      </c>
    </row>
    <row r="79" spans="1:5" x14ac:dyDescent="0.25">
      <c r="A79" s="86" t="s">
        <v>217</v>
      </c>
      <c r="B79" s="87" t="s">
        <v>375</v>
      </c>
      <c r="C79" s="88">
        <v>0</v>
      </c>
      <c r="D79" s="88">
        <v>0</v>
      </c>
      <c r="E79" s="88">
        <v>0</v>
      </c>
    </row>
    <row r="80" spans="1:5" ht="25.5" x14ac:dyDescent="0.25">
      <c r="A80" s="86" t="s">
        <v>218</v>
      </c>
      <c r="B80" s="87" t="s">
        <v>376</v>
      </c>
      <c r="C80" s="88">
        <v>0</v>
      </c>
      <c r="D80" s="88">
        <v>0</v>
      </c>
      <c r="E80" s="88">
        <v>0</v>
      </c>
    </row>
    <row r="81" spans="1:5" ht="25.5" x14ac:dyDescent="0.25">
      <c r="A81" s="86" t="s">
        <v>219</v>
      </c>
      <c r="B81" s="87" t="s">
        <v>377</v>
      </c>
      <c r="C81" s="88">
        <v>0</v>
      </c>
      <c r="D81" s="88">
        <v>0</v>
      </c>
      <c r="E81" s="88">
        <v>0</v>
      </c>
    </row>
    <row r="82" spans="1:5" ht="25.5" x14ac:dyDescent="0.25">
      <c r="A82" s="86" t="s">
        <v>220</v>
      </c>
      <c r="B82" s="87" t="s">
        <v>378</v>
      </c>
      <c r="C82" s="88">
        <v>0</v>
      </c>
      <c r="D82" s="88">
        <v>0</v>
      </c>
      <c r="E82" s="88">
        <v>0</v>
      </c>
    </row>
    <row r="83" spans="1:5" ht="25.5" x14ac:dyDescent="0.25">
      <c r="A83" s="86" t="s">
        <v>221</v>
      </c>
      <c r="B83" s="87" t="s">
        <v>379</v>
      </c>
      <c r="C83" s="88">
        <v>0</v>
      </c>
      <c r="D83" s="88">
        <v>0</v>
      </c>
      <c r="E83" s="88">
        <v>0</v>
      </c>
    </row>
    <row r="84" spans="1:5" ht="25.5" x14ac:dyDescent="0.25">
      <c r="A84" s="86" t="s">
        <v>222</v>
      </c>
      <c r="B84" s="87" t="s">
        <v>380</v>
      </c>
      <c r="C84" s="88">
        <v>0</v>
      </c>
      <c r="D84" s="88">
        <v>0</v>
      </c>
      <c r="E84" s="88">
        <v>0</v>
      </c>
    </row>
    <row r="85" spans="1:5" ht="25.5" x14ac:dyDescent="0.25">
      <c r="A85" s="86" t="s">
        <v>223</v>
      </c>
      <c r="B85" s="87" t="s">
        <v>381</v>
      </c>
      <c r="C85" s="88">
        <v>0</v>
      </c>
      <c r="D85" s="88">
        <v>0</v>
      </c>
      <c r="E85" s="88">
        <v>0</v>
      </c>
    </row>
    <row r="86" spans="1:5" ht="25.5" x14ac:dyDescent="0.25">
      <c r="A86" s="86" t="s">
        <v>224</v>
      </c>
      <c r="B86" s="87" t="s">
        <v>382</v>
      </c>
      <c r="C86" s="88">
        <v>0</v>
      </c>
      <c r="D86" s="88">
        <v>0</v>
      </c>
      <c r="E86" s="88">
        <v>0</v>
      </c>
    </row>
    <row r="87" spans="1:5" ht="25.5" x14ac:dyDescent="0.25">
      <c r="A87" s="86" t="s">
        <v>225</v>
      </c>
      <c r="B87" s="87" t="s">
        <v>383</v>
      </c>
      <c r="C87" s="88">
        <v>0</v>
      </c>
      <c r="D87" s="88">
        <v>0</v>
      </c>
      <c r="E87" s="88">
        <v>0</v>
      </c>
    </row>
    <row r="88" spans="1:5" ht="25.5" x14ac:dyDescent="0.25">
      <c r="A88" s="86" t="s">
        <v>226</v>
      </c>
      <c r="B88" s="87" t="s">
        <v>384</v>
      </c>
      <c r="C88" s="88">
        <v>0</v>
      </c>
      <c r="D88" s="88">
        <v>0</v>
      </c>
      <c r="E88" s="88">
        <v>0</v>
      </c>
    </row>
    <row r="89" spans="1:5" ht="25.5" x14ac:dyDescent="0.25">
      <c r="A89" s="86" t="s">
        <v>227</v>
      </c>
      <c r="B89" s="87" t="s">
        <v>385</v>
      </c>
      <c r="C89" s="88">
        <v>0</v>
      </c>
      <c r="D89" s="88">
        <v>0</v>
      </c>
      <c r="E89" s="88">
        <v>0</v>
      </c>
    </row>
    <row r="90" spans="1:5" ht="25.5" x14ac:dyDescent="0.25">
      <c r="A90" s="86" t="s">
        <v>228</v>
      </c>
      <c r="B90" s="87" t="s">
        <v>386</v>
      </c>
      <c r="C90" s="88">
        <v>0</v>
      </c>
      <c r="D90" s="88">
        <v>0</v>
      </c>
      <c r="E90" s="88">
        <v>0</v>
      </c>
    </row>
    <row r="91" spans="1:5" ht="25.5" x14ac:dyDescent="0.25">
      <c r="A91" s="86" t="s">
        <v>229</v>
      </c>
      <c r="B91" s="87" t="s">
        <v>387</v>
      </c>
      <c r="C91" s="88">
        <v>0</v>
      </c>
      <c r="D91" s="88">
        <v>0</v>
      </c>
      <c r="E91" s="88">
        <v>0</v>
      </c>
    </row>
    <row r="92" spans="1:5" ht="25.5" x14ac:dyDescent="0.25">
      <c r="A92" s="86" t="s">
        <v>230</v>
      </c>
      <c r="B92" s="87" t="s">
        <v>388</v>
      </c>
      <c r="C92" s="88">
        <v>0</v>
      </c>
      <c r="D92" s="88">
        <v>0</v>
      </c>
      <c r="E92" s="88">
        <v>0</v>
      </c>
    </row>
    <row r="93" spans="1:5" ht="25.5" x14ac:dyDescent="0.25">
      <c r="A93" s="86" t="s">
        <v>231</v>
      </c>
      <c r="B93" s="87" t="s">
        <v>389</v>
      </c>
      <c r="C93" s="88">
        <v>0</v>
      </c>
      <c r="D93" s="88">
        <v>0</v>
      </c>
      <c r="E93" s="88">
        <v>0</v>
      </c>
    </row>
    <row r="94" spans="1:5" ht="38.25" x14ac:dyDescent="0.25">
      <c r="A94" s="86" t="s">
        <v>232</v>
      </c>
      <c r="B94" s="87" t="s">
        <v>390</v>
      </c>
      <c r="C94" s="88">
        <v>0</v>
      </c>
      <c r="D94" s="88">
        <v>0</v>
      </c>
      <c r="E94" s="88">
        <v>0</v>
      </c>
    </row>
    <row r="95" spans="1:5" ht="38.25" x14ac:dyDescent="0.25">
      <c r="A95" s="86" t="s">
        <v>233</v>
      </c>
      <c r="B95" s="87" t="s">
        <v>391</v>
      </c>
      <c r="C95" s="88">
        <v>0</v>
      </c>
      <c r="D95" s="88">
        <v>0</v>
      </c>
      <c r="E95" s="88">
        <v>0</v>
      </c>
    </row>
    <row r="96" spans="1:5" ht="25.5" x14ac:dyDescent="0.25">
      <c r="A96" s="86" t="s">
        <v>234</v>
      </c>
      <c r="B96" s="87" t="s">
        <v>392</v>
      </c>
      <c r="C96" s="88">
        <v>0</v>
      </c>
      <c r="D96" s="88">
        <v>0</v>
      </c>
      <c r="E96" s="88">
        <v>0</v>
      </c>
    </row>
    <row r="97" spans="1:5" ht="25.5" x14ac:dyDescent="0.25">
      <c r="A97" s="86" t="s">
        <v>235</v>
      </c>
      <c r="B97" s="87" t="s">
        <v>393</v>
      </c>
      <c r="C97" s="88">
        <v>0</v>
      </c>
      <c r="D97" s="88">
        <v>0</v>
      </c>
      <c r="E97" s="88">
        <v>0</v>
      </c>
    </row>
    <row r="98" spans="1:5" ht="38.25" x14ac:dyDescent="0.25">
      <c r="A98" s="86" t="s">
        <v>236</v>
      </c>
      <c r="B98" s="87" t="s">
        <v>394</v>
      </c>
      <c r="C98" s="88">
        <v>0</v>
      </c>
      <c r="D98" s="88">
        <v>0</v>
      </c>
      <c r="E98" s="88">
        <v>0</v>
      </c>
    </row>
    <row r="99" spans="1:5" ht="38.25" x14ac:dyDescent="0.25">
      <c r="A99" s="86" t="s">
        <v>237</v>
      </c>
      <c r="B99" s="87" t="s">
        <v>395</v>
      </c>
      <c r="C99" s="88">
        <v>0</v>
      </c>
      <c r="D99" s="88">
        <v>0</v>
      </c>
      <c r="E99" s="88">
        <v>0</v>
      </c>
    </row>
    <row r="100" spans="1:5" ht="25.5" x14ac:dyDescent="0.25">
      <c r="A100" s="86" t="s">
        <v>238</v>
      </c>
      <c r="B100" s="87" t="s">
        <v>396</v>
      </c>
      <c r="C100" s="88">
        <v>0</v>
      </c>
      <c r="D100" s="88">
        <v>0</v>
      </c>
      <c r="E100" s="88">
        <v>0</v>
      </c>
    </row>
    <row r="101" spans="1:5" ht="25.5" x14ac:dyDescent="0.25">
      <c r="A101" s="86" t="s">
        <v>239</v>
      </c>
      <c r="B101" s="87" t="s">
        <v>397</v>
      </c>
      <c r="C101" s="88">
        <v>0</v>
      </c>
      <c r="D101" s="88">
        <v>0</v>
      </c>
      <c r="E101" s="88">
        <v>0</v>
      </c>
    </row>
    <row r="102" spans="1:5" ht="25.5" x14ac:dyDescent="0.25">
      <c r="A102" s="86" t="s">
        <v>240</v>
      </c>
      <c r="B102" s="87" t="s">
        <v>398</v>
      </c>
      <c r="C102" s="88">
        <v>0</v>
      </c>
      <c r="D102" s="88">
        <v>0</v>
      </c>
      <c r="E102" s="88">
        <v>0</v>
      </c>
    </row>
    <row r="103" spans="1:5" ht="25.5" x14ac:dyDescent="0.25">
      <c r="A103" s="86" t="s">
        <v>241</v>
      </c>
      <c r="B103" s="87" t="s">
        <v>399</v>
      </c>
      <c r="C103" s="88">
        <v>0</v>
      </c>
      <c r="D103" s="88">
        <v>0</v>
      </c>
      <c r="E103" s="88">
        <v>0</v>
      </c>
    </row>
    <row r="104" spans="1:5" ht="25.5" x14ac:dyDescent="0.25">
      <c r="A104" s="86" t="s">
        <v>242</v>
      </c>
      <c r="B104" s="87" t="s">
        <v>400</v>
      </c>
      <c r="C104" s="88">
        <v>0</v>
      </c>
      <c r="D104" s="88">
        <v>0</v>
      </c>
      <c r="E104" s="88">
        <v>0</v>
      </c>
    </row>
    <row r="105" spans="1:5" ht="25.5" x14ac:dyDescent="0.25">
      <c r="A105" s="86" t="s">
        <v>243</v>
      </c>
      <c r="B105" s="87" t="s">
        <v>401</v>
      </c>
      <c r="C105" s="88">
        <v>0</v>
      </c>
      <c r="D105" s="88">
        <v>0</v>
      </c>
      <c r="E105" s="88">
        <v>0</v>
      </c>
    </row>
    <row r="106" spans="1:5" ht="25.5" x14ac:dyDescent="0.25">
      <c r="A106" s="86" t="s">
        <v>244</v>
      </c>
      <c r="B106" s="87" t="s">
        <v>402</v>
      </c>
      <c r="C106" s="88">
        <v>0</v>
      </c>
      <c r="D106" s="88">
        <v>0</v>
      </c>
      <c r="E106" s="88">
        <v>0</v>
      </c>
    </row>
    <row r="107" spans="1:5" ht="25.5" x14ac:dyDescent="0.25">
      <c r="A107" s="86" t="s">
        <v>245</v>
      </c>
      <c r="B107" s="87" t="s">
        <v>403</v>
      </c>
      <c r="C107" s="88">
        <v>0</v>
      </c>
      <c r="D107" s="88">
        <v>0</v>
      </c>
      <c r="E107" s="88">
        <v>0</v>
      </c>
    </row>
    <row r="108" spans="1:5" x14ac:dyDescent="0.25">
      <c r="A108" s="89" t="s">
        <v>246</v>
      </c>
      <c r="B108" s="90" t="s">
        <v>404</v>
      </c>
      <c r="C108" s="91">
        <v>0</v>
      </c>
      <c r="D108" s="91">
        <v>0</v>
      </c>
      <c r="E108" s="91">
        <v>0</v>
      </c>
    </row>
    <row r="109" spans="1:5" ht="25.5" x14ac:dyDescent="0.25">
      <c r="A109" s="86" t="s">
        <v>247</v>
      </c>
      <c r="B109" s="87" t="s">
        <v>405</v>
      </c>
      <c r="C109" s="88">
        <v>0</v>
      </c>
      <c r="D109" s="88">
        <v>0</v>
      </c>
      <c r="E109" s="88">
        <v>0</v>
      </c>
    </row>
    <row r="110" spans="1:5" ht="38.25" x14ac:dyDescent="0.25">
      <c r="A110" s="86" t="s">
        <v>248</v>
      </c>
      <c r="B110" s="87" t="s">
        <v>406</v>
      </c>
      <c r="C110" s="88">
        <v>0</v>
      </c>
      <c r="D110" s="88">
        <v>0</v>
      </c>
      <c r="E110" s="88">
        <v>0</v>
      </c>
    </row>
    <row r="111" spans="1:5" ht="25.5" x14ac:dyDescent="0.25">
      <c r="A111" s="86" t="s">
        <v>249</v>
      </c>
      <c r="B111" s="87" t="s">
        <v>407</v>
      </c>
      <c r="C111" s="88">
        <v>0</v>
      </c>
      <c r="D111" s="88">
        <v>0</v>
      </c>
      <c r="E111" s="88">
        <v>0</v>
      </c>
    </row>
    <row r="112" spans="1:5" ht="38.25" x14ac:dyDescent="0.25">
      <c r="A112" s="86" t="s">
        <v>250</v>
      </c>
      <c r="B112" s="87" t="s">
        <v>408</v>
      </c>
      <c r="C112" s="88">
        <v>0</v>
      </c>
      <c r="D112" s="88">
        <v>0</v>
      </c>
      <c r="E112" s="88">
        <v>0</v>
      </c>
    </row>
    <row r="113" spans="1:5" ht="25.5" x14ac:dyDescent="0.25">
      <c r="A113" s="86" t="s">
        <v>251</v>
      </c>
      <c r="B113" s="87" t="s">
        <v>409</v>
      </c>
      <c r="C113" s="88">
        <v>0</v>
      </c>
      <c r="D113" s="88">
        <v>0</v>
      </c>
      <c r="E113" s="88">
        <v>0</v>
      </c>
    </row>
    <row r="114" spans="1:5" ht="25.5" x14ac:dyDescent="0.25">
      <c r="A114" s="86" t="s">
        <v>252</v>
      </c>
      <c r="B114" s="87" t="s">
        <v>410</v>
      </c>
      <c r="C114" s="88">
        <v>0</v>
      </c>
      <c r="D114" s="88">
        <v>0</v>
      </c>
      <c r="E114" s="88">
        <v>0</v>
      </c>
    </row>
    <row r="115" spans="1:5" ht="25.5" x14ac:dyDescent="0.25">
      <c r="A115" s="86" t="s">
        <v>253</v>
      </c>
      <c r="B115" s="87" t="s">
        <v>411</v>
      </c>
      <c r="C115" s="88">
        <v>0</v>
      </c>
      <c r="D115" s="88">
        <v>0</v>
      </c>
      <c r="E115" s="88">
        <v>0</v>
      </c>
    </row>
    <row r="116" spans="1:5" ht="25.5" x14ac:dyDescent="0.25">
      <c r="A116" s="86" t="s">
        <v>254</v>
      </c>
      <c r="B116" s="87" t="s">
        <v>412</v>
      </c>
      <c r="C116" s="88">
        <v>0</v>
      </c>
      <c r="D116" s="88">
        <v>0</v>
      </c>
      <c r="E116" s="88">
        <v>0</v>
      </c>
    </row>
    <row r="117" spans="1:5" ht="25.5" x14ac:dyDescent="0.25">
      <c r="A117" s="86" t="s">
        <v>255</v>
      </c>
      <c r="B117" s="87" t="s">
        <v>413</v>
      </c>
      <c r="C117" s="88">
        <v>0</v>
      </c>
      <c r="D117" s="88">
        <v>0</v>
      </c>
      <c r="E117" s="88">
        <v>0</v>
      </c>
    </row>
    <row r="118" spans="1:5" ht="25.5" x14ac:dyDescent="0.25">
      <c r="A118" s="86" t="s">
        <v>256</v>
      </c>
      <c r="B118" s="87" t="s">
        <v>414</v>
      </c>
      <c r="C118" s="88">
        <v>0</v>
      </c>
      <c r="D118" s="88">
        <v>0</v>
      </c>
      <c r="E118" s="88">
        <v>0</v>
      </c>
    </row>
    <row r="119" spans="1:5" ht="25.5" x14ac:dyDescent="0.25">
      <c r="A119" s="86" t="s">
        <v>257</v>
      </c>
      <c r="B119" s="87" t="s">
        <v>415</v>
      </c>
      <c r="C119" s="88">
        <v>0</v>
      </c>
      <c r="D119" s="88">
        <v>0</v>
      </c>
      <c r="E119" s="88">
        <v>0</v>
      </c>
    </row>
    <row r="120" spans="1:5" ht="25.5" x14ac:dyDescent="0.25">
      <c r="A120" s="86" t="s">
        <v>258</v>
      </c>
      <c r="B120" s="87" t="s">
        <v>416</v>
      </c>
      <c r="C120" s="88">
        <v>0</v>
      </c>
      <c r="D120" s="88">
        <v>0</v>
      </c>
      <c r="E120" s="88">
        <v>0</v>
      </c>
    </row>
    <row r="121" spans="1:5" ht="38.25" x14ac:dyDescent="0.25">
      <c r="A121" s="86" t="s">
        <v>259</v>
      </c>
      <c r="B121" s="87" t="s">
        <v>417</v>
      </c>
      <c r="C121" s="88">
        <v>0</v>
      </c>
      <c r="D121" s="88">
        <v>0</v>
      </c>
      <c r="E121" s="88">
        <v>0</v>
      </c>
    </row>
    <row r="122" spans="1:5" ht="25.5" x14ac:dyDescent="0.25">
      <c r="A122" s="86" t="s">
        <v>260</v>
      </c>
      <c r="B122" s="87" t="s">
        <v>418</v>
      </c>
      <c r="C122" s="88">
        <v>0</v>
      </c>
      <c r="D122" s="88">
        <v>0</v>
      </c>
      <c r="E122" s="88">
        <v>0</v>
      </c>
    </row>
    <row r="123" spans="1:5" ht="25.5" x14ac:dyDescent="0.25">
      <c r="A123" s="86" t="s">
        <v>261</v>
      </c>
      <c r="B123" s="87" t="s">
        <v>419</v>
      </c>
      <c r="C123" s="88">
        <v>0</v>
      </c>
      <c r="D123" s="88">
        <v>0</v>
      </c>
      <c r="E123" s="88">
        <v>0</v>
      </c>
    </row>
    <row r="124" spans="1:5" ht="25.5" x14ac:dyDescent="0.25">
      <c r="A124" s="86" t="s">
        <v>262</v>
      </c>
      <c r="B124" s="87" t="s">
        <v>420</v>
      </c>
      <c r="C124" s="88">
        <v>0</v>
      </c>
      <c r="D124" s="88">
        <v>0</v>
      </c>
      <c r="E124" s="88">
        <v>0</v>
      </c>
    </row>
    <row r="125" spans="1:5" ht="25.5" x14ac:dyDescent="0.25">
      <c r="A125" s="86" t="s">
        <v>263</v>
      </c>
      <c r="B125" s="87" t="s">
        <v>421</v>
      </c>
      <c r="C125" s="88">
        <v>0</v>
      </c>
      <c r="D125" s="88">
        <v>0</v>
      </c>
      <c r="E125" s="88">
        <v>0</v>
      </c>
    </row>
    <row r="126" spans="1:5" ht="25.5" x14ac:dyDescent="0.25">
      <c r="A126" s="86" t="s">
        <v>264</v>
      </c>
      <c r="B126" s="87" t="s">
        <v>422</v>
      </c>
      <c r="C126" s="88">
        <v>0</v>
      </c>
      <c r="D126" s="88">
        <v>0</v>
      </c>
      <c r="E126" s="88">
        <v>0</v>
      </c>
    </row>
    <row r="127" spans="1:5" ht="25.5" x14ac:dyDescent="0.25">
      <c r="A127" s="86" t="s">
        <v>265</v>
      </c>
      <c r="B127" s="87" t="s">
        <v>423</v>
      </c>
      <c r="C127" s="88">
        <v>0</v>
      </c>
      <c r="D127" s="88">
        <v>0</v>
      </c>
      <c r="E127" s="88">
        <v>0</v>
      </c>
    </row>
    <row r="128" spans="1:5" ht="25.5" x14ac:dyDescent="0.25">
      <c r="A128" s="86" t="s">
        <v>266</v>
      </c>
      <c r="B128" s="87" t="s">
        <v>424</v>
      </c>
      <c r="C128" s="88">
        <v>0</v>
      </c>
      <c r="D128" s="88">
        <v>0</v>
      </c>
      <c r="E128" s="88">
        <v>0</v>
      </c>
    </row>
    <row r="129" spans="1:5" ht="25.5" x14ac:dyDescent="0.25">
      <c r="A129" s="86" t="s">
        <v>267</v>
      </c>
      <c r="B129" s="87" t="s">
        <v>425</v>
      </c>
      <c r="C129" s="88">
        <v>0</v>
      </c>
      <c r="D129" s="88">
        <v>0</v>
      </c>
      <c r="E129" s="88">
        <v>0</v>
      </c>
    </row>
    <row r="130" spans="1:5" ht="25.5" x14ac:dyDescent="0.25">
      <c r="A130" s="86" t="s">
        <v>268</v>
      </c>
      <c r="B130" s="87" t="s">
        <v>426</v>
      </c>
      <c r="C130" s="88">
        <v>0</v>
      </c>
      <c r="D130" s="88">
        <v>0</v>
      </c>
      <c r="E130" s="88">
        <v>0</v>
      </c>
    </row>
    <row r="131" spans="1:5" ht="25.5" x14ac:dyDescent="0.25">
      <c r="A131" s="86" t="s">
        <v>269</v>
      </c>
      <c r="B131" s="87" t="s">
        <v>427</v>
      </c>
      <c r="C131" s="88">
        <v>0</v>
      </c>
      <c r="D131" s="88">
        <v>0</v>
      </c>
      <c r="E131" s="88">
        <v>0</v>
      </c>
    </row>
    <row r="132" spans="1:5" ht="25.5" x14ac:dyDescent="0.25">
      <c r="A132" s="86" t="s">
        <v>270</v>
      </c>
      <c r="B132" s="87" t="s">
        <v>428</v>
      </c>
      <c r="C132" s="88">
        <v>0</v>
      </c>
      <c r="D132" s="88">
        <v>0</v>
      </c>
      <c r="E132" s="88">
        <v>0</v>
      </c>
    </row>
    <row r="133" spans="1:5" ht="25.5" x14ac:dyDescent="0.25">
      <c r="A133" s="86" t="s">
        <v>271</v>
      </c>
      <c r="B133" s="87" t="s">
        <v>429</v>
      </c>
      <c r="C133" s="88">
        <v>0</v>
      </c>
      <c r="D133" s="88">
        <v>0</v>
      </c>
      <c r="E133" s="88">
        <v>0</v>
      </c>
    </row>
    <row r="134" spans="1:5" ht="25.5" x14ac:dyDescent="0.25">
      <c r="A134" s="86" t="s">
        <v>272</v>
      </c>
      <c r="B134" s="87" t="s">
        <v>430</v>
      </c>
      <c r="C134" s="88">
        <v>0</v>
      </c>
      <c r="D134" s="88">
        <v>0</v>
      </c>
      <c r="E134" s="88">
        <v>0</v>
      </c>
    </row>
    <row r="135" spans="1:5" ht="25.5" x14ac:dyDescent="0.25">
      <c r="A135" s="86" t="s">
        <v>273</v>
      </c>
      <c r="B135" s="87" t="s">
        <v>431</v>
      </c>
      <c r="C135" s="88">
        <v>0</v>
      </c>
      <c r="D135" s="88">
        <v>0</v>
      </c>
      <c r="E135" s="88">
        <v>0</v>
      </c>
    </row>
    <row r="136" spans="1:5" ht="25.5" x14ac:dyDescent="0.25">
      <c r="A136" s="86" t="s">
        <v>274</v>
      </c>
      <c r="B136" s="87" t="s">
        <v>432</v>
      </c>
      <c r="C136" s="88">
        <v>0</v>
      </c>
      <c r="D136" s="88">
        <v>0</v>
      </c>
      <c r="E136" s="88">
        <v>0</v>
      </c>
    </row>
    <row r="137" spans="1:5" ht="38.25" x14ac:dyDescent="0.25">
      <c r="A137" s="86" t="s">
        <v>275</v>
      </c>
      <c r="B137" s="87" t="s">
        <v>433</v>
      </c>
      <c r="C137" s="88">
        <v>0</v>
      </c>
      <c r="D137" s="88">
        <v>0</v>
      </c>
      <c r="E137" s="88">
        <v>0</v>
      </c>
    </row>
    <row r="138" spans="1:5" ht="38.25" x14ac:dyDescent="0.25">
      <c r="A138" s="86" t="s">
        <v>276</v>
      </c>
      <c r="B138" s="87" t="s">
        <v>434</v>
      </c>
      <c r="C138" s="88">
        <v>0</v>
      </c>
      <c r="D138" s="88">
        <v>0</v>
      </c>
      <c r="E138" s="88">
        <v>0</v>
      </c>
    </row>
    <row r="139" spans="1:5" ht="38.25" x14ac:dyDescent="0.25">
      <c r="A139" s="86" t="s">
        <v>277</v>
      </c>
      <c r="B139" s="87" t="s">
        <v>435</v>
      </c>
      <c r="C139" s="88">
        <v>0</v>
      </c>
      <c r="D139" s="88">
        <v>0</v>
      </c>
      <c r="E139" s="88">
        <v>0</v>
      </c>
    </row>
    <row r="140" spans="1:5" ht="25.5" x14ac:dyDescent="0.25">
      <c r="A140" s="86" t="s">
        <v>278</v>
      </c>
      <c r="B140" s="87" t="s">
        <v>436</v>
      </c>
      <c r="C140" s="88">
        <v>0</v>
      </c>
      <c r="D140" s="88">
        <v>0</v>
      </c>
      <c r="E140" s="88">
        <v>0</v>
      </c>
    </row>
    <row r="141" spans="1:5" ht="38.25" x14ac:dyDescent="0.25">
      <c r="A141" s="86" t="s">
        <v>279</v>
      </c>
      <c r="B141" s="87" t="s">
        <v>437</v>
      </c>
      <c r="C141" s="88">
        <v>0</v>
      </c>
      <c r="D141" s="88">
        <v>0</v>
      </c>
      <c r="E141" s="88">
        <v>0</v>
      </c>
    </row>
    <row r="142" spans="1:5" ht="38.25" x14ac:dyDescent="0.25">
      <c r="A142" s="86" t="s">
        <v>280</v>
      </c>
      <c r="B142" s="87" t="s">
        <v>438</v>
      </c>
      <c r="C142" s="88">
        <v>0</v>
      </c>
      <c r="D142" s="88">
        <v>0</v>
      </c>
      <c r="E142" s="88">
        <v>0</v>
      </c>
    </row>
    <row r="143" spans="1:5" ht="38.25" x14ac:dyDescent="0.25">
      <c r="A143" s="86" t="s">
        <v>281</v>
      </c>
      <c r="B143" s="87" t="s">
        <v>439</v>
      </c>
      <c r="C143" s="88">
        <v>0</v>
      </c>
      <c r="D143" s="88">
        <v>0</v>
      </c>
      <c r="E143" s="88">
        <v>0</v>
      </c>
    </row>
    <row r="144" spans="1:5" ht="25.5" x14ac:dyDescent="0.25">
      <c r="A144" s="86" t="s">
        <v>282</v>
      </c>
      <c r="B144" s="87" t="s">
        <v>440</v>
      </c>
      <c r="C144" s="88">
        <v>0</v>
      </c>
      <c r="D144" s="88">
        <v>0</v>
      </c>
      <c r="E144" s="88">
        <v>0</v>
      </c>
    </row>
    <row r="145" spans="1:5" ht="25.5" x14ac:dyDescent="0.25">
      <c r="A145" s="86" t="s">
        <v>283</v>
      </c>
      <c r="B145" s="87" t="s">
        <v>441</v>
      </c>
      <c r="C145" s="88">
        <v>0</v>
      </c>
      <c r="D145" s="88">
        <v>0</v>
      </c>
      <c r="E145" s="88">
        <v>0</v>
      </c>
    </row>
    <row r="146" spans="1:5" ht="25.5" x14ac:dyDescent="0.25">
      <c r="A146" s="86" t="s">
        <v>284</v>
      </c>
      <c r="B146" s="87" t="s">
        <v>442</v>
      </c>
      <c r="C146" s="88">
        <v>0</v>
      </c>
      <c r="D146" s="88">
        <v>0</v>
      </c>
      <c r="E146" s="88">
        <v>0</v>
      </c>
    </row>
    <row r="147" spans="1:5" ht="25.5" x14ac:dyDescent="0.25">
      <c r="A147" s="86" t="s">
        <v>285</v>
      </c>
      <c r="B147" s="87" t="s">
        <v>443</v>
      </c>
      <c r="C147" s="88">
        <v>0</v>
      </c>
      <c r="D147" s="88">
        <v>0</v>
      </c>
      <c r="E147" s="88">
        <v>0</v>
      </c>
    </row>
    <row r="148" spans="1:5" ht="25.5" x14ac:dyDescent="0.25">
      <c r="A148" s="86" t="s">
        <v>286</v>
      </c>
      <c r="B148" s="87" t="s">
        <v>444</v>
      </c>
      <c r="C148" s="88">
        <v>0</v>
      </c>
      <c r="D148" s="88">
        <v>0</v>
      </c>
      <c r="E148" s="88">
        <v>0</v>
      </c>
    </row>
    <row r="149" spans="1:5" ht="25.5" x14ac:dyDescent="0.25">
      <c r="A149" s="89" t="s">
        <v>287</v>
      </c>
      <c r="B149" s="90" t="s">
        <v>445</v>
      </c>
      <c r="C149" s="91">
        <v>0</v>
      </c>
      <c r="D149" s="91">
        <v>0</v>
      </c>
      <c r="E149" s="91">
        <v>0</v>
      </c>
    </row>
    <row r="150" spans="1:5" x14ac:dyDescent="0.25">
      <c r="A150" s="86" t="s">
        <v>288</v>
      </c>
      <c r="B150" s="87" t="s">
        <v>446</v>
      </c>
      <c r="C150" s="88">
        <v>0</v>
      </c>
      <c r="D150" s="88">
        <v>0</v>
      </c>
      <c r="E150" s="88">
        <v>0</v>
      </c>
    </row>
    <row r="151" spans="1:5" x14ac:dyDescent="0.25">
      <c r="A151" s="86" t="s">
        <v>289</v>
      </c>
      <c r="B151" s="87" t="s">
        <v>447</v>
      </c>
      <c r="C151" s="88">
        <v>0</v>
      </c>
      <c r="D151" s="88">
        <v>0</v>
      </c>
      <c r="E151" s="88">
        <v>0</v>
      </c>
    </row>
    <row r="152" spans="1:5" x14ac:dyDescent="0.25">
      <c r="A152" s="86" t="s">
        <v>290</v>
      </c>
      <c r="B152" s="87" t="s">
        <v>448</v>
      </c>
      <c r="C152" s="88">
        <v>0</v>
      </c>
      <c r="D152" s="88">
        <v>0</v>
      </c>
      <c r="E152" s="88">
        <v>0</v>
      </c>
    </row>
    <row r="153" spans="1:5" x14ac:dyDescent="0.25">
      <c r="A153" s="86" t="s">
        <v>291</v>
      </c>
      <c r="B153" s="87" t="s">
        <v>449</v>
      </c>
      <c r="C153" s="88">
        <v>0</v>
      </c>
      <c r="D153" s="88">
        <v>0</v>
      </c>
      <c r="E153" s="88">
        <v>0</v>
      </c>
    </row>
    <row r="154" spans="1:5" x14ac:dyDescent="0.25">
      <c r="A154" s="86" t="s">
        <v>292</v>
      </c>
      <c r="B154" s="87" t="s">
        <v>450</v>
      </c>
      <c r="C154" s="88">
        <v>0</v>
      </c>
      <c r="D154" s="88">
        <v>0</v>
      </c>
      <c r="E154" s="88">
        <v>0</v>
      </c>
    </row>
    <row r="155" spans="1:5" x14ac:dyDescent="0.25">
      <c r="A155" s="86" t="s">
        <v>293</v>
      </c>
      <c r="B155" s="87" t="s">
        <v>451</v>
      </c>
      <c r="C155" s="88">
        <v>0</v>
      </c>
      <c r="D155" s="88">
        <v>0</v>
      </c>
      <c r="E155" s="88">
        <v>0</v>
      </c>
    </row>
    <row r="156" spans="1:5" x14ac:dyDescent="0.25">
      <c r="A156" s="86" t="s">
        <v>294</v>
      </c>
      <c r="B156" s="87" t="s">
        <v>452</v>
      </c>
      <c r="C156" s="88">
        <v>0</v>
      </c>
      <c r="D156" s="88">
        <v>0</v>
      </c>
      <c r="E156" s="88">
        <v>0</v>
      </c>
    </row>
    <row r="157" spans="1:5" x14ac:dyDescent="0.25">
      <c r="A157" s="86" t="s">
        <v>295</v>
      </c>
      <c r="B157" s="87" t="s">
        <v>453</v>
      </c>
      <c r="C157" s="88">
        <v>0</v>
      </c>
      <c r="D157" s="88">
        <v>0</v>
      </c>
      <c r="E157" s="88">
        <v>0</v>
      </c>
    </row>
    <row r="158" spans="1:5" x14ac:dyDescent="0.25">
      <c r="A158" s="86" t="s">
        <v>296</v>
      </c>
      <c r="B158" s="87" t="s">
        <v>454</v>
      </c>
      <c r="C158" s="88">
        <v>0</v>
      </c>
      <c r="D158" s="88">
        <v>0</v>
      </c>
      <c r="E158" s="88">
        <v>0</v>
      </c>
    </row>
    <row r="159" spans="1:5" x14ac:dyDescent="0.25">
      <c r="A159" s="86" t="s">
        <v>297</v>
      </c>
      <c r="B159" s="87" t="s">
        <v>455</v>
      </c>
      <c r="C159" s="88">
        <v>0</v>
      </c>
      <c r="D159" s="88">
        <v>0</v>
      </c>
      <c r="E159" s="88">
        <v>0</v>
      </c>
    </row>
    <row r="160" spans="1:5" ht="25.5" x14ac:dyDescent="0.25">
      <c r="A160" s="86" t="s">
        <v>298</v>
      </c>
      <c r="B160" s="87" t="s">
        <v>456</v>
      </c>
      <c r="C160" s="88">
        <v>0</v>
      </c>
      <c r="D160" s="88">
        <v>0</v>
      </c>
      <c r="E160" s="88">
        <v>0</v>
      </c>
    </row>
    <row r="161" spans="1:5" ht="25.5" x14ac:dyDescent="0.25">
      <c r="A161" s="86" t="s">
        <v>299</v>
      </c>
      <c r="B161" s="87" t="s">
        <v>457</v>
      </c>
      <c r="C161" s="88">
        <v>0</v>
      </c>
      <c r="D161" s="88">
        <v>0</v>
      </c>
      <c r="E161" s="88">
        <v>0</v>
      </c>
    </row>
    <row r="162" spans="1:5" ht="25.5" x14ac:dyDescent="0.25">
      <c r="A162" s="86" t="s">
        <v>458</v>
      </c>
      <c r="B162" s="87" t="s">
        <v>459</v>
      </c>
      <c r="C162" s="88">
        <v>0</v>
      </c>
      <c r="D162" s="88">
        <v>0</v>
      </c>
      <c r="E162" s="88">
        <v>0</v>
      </c>
    </row>
    <row r="163" spans="1:5" x14ac:dyDescent="0.25">
      <c r="A163" s="86" t="s">
        <v>460</v>
      </c>
      <c r="B163" s="87" t="s">
        <v>461</v>
      </c>
      <c r="C163" s="88">
        <v>0</v>
      </c>
      <c r="D163" s="88">
        <v>0</v>
      </c>
      <c r="E163" s="88">
        <v>0</v>
      </c>
    </row>
    <row r="164" spans="1:5" ht="25.5" x14ac:dyDescent="0.25">
      <c r="A164" s="86" t="s">
        <v>462</v>
      </c>
      <c r="B164" s="87" t="s">
        <v>463</v>
      </c>
      <c r="C164" s="88">
        <v>0</v>
      </c>
      <c r="D164" s="88">
        <v>0</v>
      </c>
      <c r="E164" s="88">
        <v>0</v>
      </c>
    </row>
    <row r="165" spans="1:5" x14ac:dyDescent="0.25">
      <c r="A165" s="89" t="s">
        <v>464</v>
      </c>
      <c r="B165" s="90" t="s">
        <v>465</v>
      </c>
      <c r="C165" s="91">
        <v>0</v>
      </c>
      <c r="D165" s="91">
        <v>0</v>
      </c>
      <c r="E165" s="91">
        <v>0</v>
      </c>
    </row>
    <row r="166" spans="1:5" x14ac:dyDescent="0.25">
      <c r="A166" s="89" t="s">
        <v>466</v>
      </c>
      <c r="B166" s="90" t="s">
        <v>467</v>
      </c>
      <c r="C166" s="91">
        <v>0</v>
      </c>
      <c r="D166" s="91">
        <v>0</v>
      </c>
      <c r="E166" s="91">
        <v>0</v>
      </c>
    </row>
    <row r="167" spans="1:5" ht="25.5" x14ac:dyDescent="0.25">
      <c r="A167" s="86" t="s">
        <v>468</v>
      </c>
      <c r="B167" s="87" t="s">
        <v>469</v>
      </c>
      <c r="C167" s="88">
        <v>0</v>
      </c>
      <c r="D167" s="88">
        <v>0</v>
      </c>
      <c r="E167" s="88">
        <v>0</v>
      </c>
    </row>
    <row r="168" spans="1:5" x14ac:dyDescent="0.25">
      <c r="A168" s="86" t="s">
        <v>470</v>
      </c>
      <c r="B168" s="87" t="s">
        <v>471</v>
      </c>
      <c r="C168" s="88">
        <v>0</v>
      </c>
      <c r="D168" s="88">
        <v>0</v>
      </c>
      <c r="E168" s="88">
        <v>0</v>
      </c>
    </row>
    <row r="169" spans="1:5" ht="25.5" x14ac:dyDescent="0.25">
      <c r="A169" s="86" t="s">
        <v>472</v>
      </c>
      <c r="B169" s="87" t="s">
        <v>473</v>
      </c>
      <c r="C169" s="88">
        <v>0</v>
      </c>
      <c r="D169" s="88">
        <v>0</v>
      </c>
      <c r="E169" s="88">
        <v>0</v>
      </c>
    </row>
    <row r="170" spans="1:5" x14ac:dyDescent="0.25">
      <c r="A170" s="86" t="s">
        <v>474</v>
      </c>
      <c r="B170" s="87" t="s">
        <v>475</v>
      </c>
      <c r="C170" s="88">
        <v>0</v>
      </c>
      <c r="D170" s="88">
        <v>0</v>
      </c>
      <c r="E170" s="88">
        <v>0</v>
      </c>
    </row>
    <row r="171" spans="1:5" ht="25.5" x14ac:dyDescent="0.25">
      <c r="A171" s="89" t="s">
        <v>476</v>
      </c>
      <c r="B171" s="90" t="s">
        <v>477</v>
      </c>
      <c r="C171" s="91">
        <f>SUM(C163:C170)</f>
        <v>0</v>
      </c>
      <c r="D171" s="91">
        <v>0</v>
      </c>
      <c r="E171" s="91">
        <v>0</v>
      </c>
    </row>
    <row r="172" spans="1:5" x14ac:dyDescent="0.25">
      <c r="A172" s="86" t="s">
        <v>478</v>
      </c>
      <c r="B172" s="87" t="s">
        <v>479</v>
      </c>
      <c r="C172" s="88">
        <v>0</v>
      </c>
      <c r="D172" s="88">
        <v>0</v>
      </c>
      <c r="E172" s="88">
        <v>0</v>
      </c>
    </row>
    <row r="173" spans="1:5" x14ac:dyDescent="0.25">
      <c r="A173" s="86" t="s">
        <v>480</v>
      </c>
      <c r="B173" s="87" t="s">
        <v>481</v>
      </c>
      <c r="C173" s="88">
        <v>0</v>
      </c>
      <c r="D173" s="88">
        <v>0</v>
      </c>
      <c r="E173" s="88">
        <v>0</v>
      </c>
    </row>
    <row r="174" spans="1:5" x14ac:dyDescent="0.25">
      <c r="A174" s="89" t="s">
        <v>482</v>
      </c>
      <c r="B174" s="90" t="s">
        <v>483</v>
      </c>
      <c r="C174" s="91">
        <v>0</v>
      </c>
      <c r="D174" s="91">
        <v>0</v>
      </c>
      <c r="E174" s="91">
        <v>0</v>
      </c>
    </row>
    <row r="175" spans="1:5" x14ac:dyDescent="0.25">
      <c r="A175" s="86" t="s">
        <v>484</v>
      </c>
      <c r="B175" s="87" t="s">
        <v>485</v>
      </c>
      <c r="C175" s="88">
        <v>0</v>
      </c>
      <c r="D175" s="88">
        <v>0</v>
      </c>
      <c r="E175" s="88">
        <v>0</v>
      </c>
    </row>
    <row r="176" spans="1:5" ht="25.5" x14ac:dyDescent="0.25">
      <c r="A176" s="86" t="s">
        <v>486</v>
      </c>
      <c r="B176" s="87" t="s">
        <v>487</v>
      </c>
      <c r="C176" s="88">
        <v>0</v>
      </c>
      <c r="D176" s="88">
        <v>0</v>
      </c>
      <c r="E176" s="88">
        <v>0</v>
      </c>
    </row>
    <row r="177" spans="1:5" x14ac:dyDescent="0.25">
      <c r="A177" s="89" t="s">
        <v>488</v>
      </c>
      <c r="B177" s="90" t="s">
        <v>489</v>
      </c>
      <c r="C177" s="91">
        <v>0</v>
      </c>
      <c r="D177" s="91">
        <v>0</v>
      </c>
      <c r="E177" s="91">
        <v>0</v>
      </c>
    </row>
    <row r="178" spans="1:5" x14ac:dyDescent="0.25">
      <c r="A178" s="89" t="s">
        <v>490</v>
      </c>
      <c r="B178" s="90" t="s">
        <v>491</v>
      </c>
      <c r="C178" s="91">
        <v>0</v>
      </c>
      <c r="D178" s="91">
        <v>0</v>
      </c>
      <c r="E178" s="91">
        <v>0</v>
      </c>
    </row>
    <row r="179" spans="1:5" x14ac:dyDescent="0.25">
      <c r="A179" s="86" t="s">
        <v>492</v>
      </c>
      <c r="B179" s="87" t="s">
        <v>493</v>
      </c>
      <c r="C179" s="88">
        <v>0</v>
      </c>
      <c r="D179" s="88">
        <v>0</v>
      </c>
      <c r="E179" s="88">
        <v>0</v>
      </c>
    </row>
    <row r="180" spans="1:5" x14ac:dyDescent="0.25">
      <c r="A180" s="86" t="s">
        <v>494</v>
      </c>
      <c r="B180" s="87" t="s">
        <v>495</v>
      </c>
      <c r="C180" s="88">
        <v>0</v>
      </c>
      <c r="D180" s="88">
        <v>0</v>
      </c>
      <c r="E180" s="88">
        <v>0</v>
      </c>
    </row>
    <row r="181" spans="1:5" x14ac:dyDescent="0.25">
      <c r="A181" s="86" t="s">
        <v>496</v>
      </c>
      <c r="B181" s="87" t="s">
        <v>497</v>
      </c>
      <c r="C181" s="88">
        <v>0</v>
      </c>
      <c r="D181" s="88">
        <v>0</v>
      </c>
      <c r="E181" s="88">
        <v>0</v>
      </c>
    </row>
    <row r="182" spans="1:5" x14ac:dyDescent="0.25">
      <c r="A182" s="89" t="s">
        <v>498</v>
      </c>
      <c r="B182" s="90" t="s">
        <v>499</v>
      </c>
      <c r="C182" s="91">
        <v>0</v>
      </c>
      <c r="D182" s="91">
        <v>0</v>
      </c>
      <c r="E182" s="91">
        <v>0</v>
      </c>
    </row>
    <row r="183" spans="1:5" x14ac:dyDescent="0.25">
      <c r="A183" s="89" t="s">
        <v>500</v>
      </c>
      <c r="B183" s="90" t="s">
        <v>501</v>
      </c>
      <c r="C183" s="91">
        <f>SUM(C35,C50,C64,C166,C178,C182)</f>
        <v>1786865</v>
      </c>
      <c r="D183" s="91">
        <v>0</v>
      </c>
      <c r="E183" s="91">
        <f>SUM(E35,E50,E64,E166,E178,E182)</f>
        <v>3607123</v>
      </c>
    </row>
    <row r="184" spans="1:5" x14ac:dyDescent="0.25">
      <c r="A184" s="86" t="s">
        <v>502</v>
      </c>
      <c r="B184" s="87" t="s">
        <v>503</v>
      </c>
      <c r="C184" s="88">
        <v>0</v>
      </c>
      <c r="D184" s="88">
        <v>0</v>
      </c>
      <c r="E184" s="88">
        <v>0</v>
      </c>
    </row>
    <row r="185" spans="1:5" x14ac:dyDescent="0.25">
      <c r="A185" s="86" t="s">
        <v>504</v>
      </c>
      <c r="B185" s="87" t="s">
        <v>505</v>
      </c>
      <c r="C185" s="88">
        <v>0</v>
      </c>
      <c r="D185" s="88">
        <v>0</v>
      </c>
      <c r="E185" s="88">
        <v>0</v>
      </c>
    </row>
    <row r="186" spans="1:5" ht="25.5" x14ac:dyDescent="0.25">
      <c r="A186" s="86" t="s">
        <v>506</v>
      </c>
      <c r="B186" s="87" t="s">
        <v>507</v>
      </c>
      <c r="C186" s="88">
        <v>0</v>
      </c>
      <c r="D186" s="88">
        <v>0</v>
      </c>
      <c r="E186" s="88">
        <v>0</v>
      </c>
    </row>
    <row r="187" spans="1:5" ht="25.5" x14ac:dyDescent="0.25">
      <c r="A187" s="86" t="s">
        <v>508</v>
      </c>
      <c r="B187" s="87" t="s">
        <v>509</v>
      </c>
      <c r="C187" s="88">
        <v>0</v>
      </c>
      <c r="D187" s="88">
        <v>0</v>
      </c>
      <c r="E187" s="88">
        <v>0</v>
      </c>
    </row>
    <row r="188" spans="1:5" x14ac:dyDescent="0.25">
      <c r="A188" s="86" t="s">
        <v>510</v>
      </c>
      <c r="B188" s="87" t="s">
        <v>511</v>
      </c>
      <c r="C188" s="88">
        <v>0</v>
      </c>
      <c r="D188" s="88">
        <v>0</v>
      </c>
      <c r="E188" s="88">
        <v>0</v>
      </c>
    </row>
    <row r="189" spans="1:5" ht="25.5" x14ac:dyDescent="0.25">
      <c r="A189" s="89" t="s">
        <v>512</v>
      </c>
      <c r="B189" s="90" t="s">
        <v>513</v>
      </c>
      <c r="C189" s="91">
        <v>0</v>
      </c>
      <c r="D189" s="91">
        <v>0</v>
      </c>
      <c r="E189" s="91">
        <v>0</v>
      </c>
    </row>
    <row r="190" spans="1:5" x14ac:dyDescent="0.25">
      <c r="A190" s="86" t="s">
        <v>514</v>
      </c>
      <c r="B190" s="87" t="s">
        <v>515</v>
      </c>
      <c r="C190" s="88">
        <v>527241</v>
      </c>
      <c r="D190" s="88">
        <v>0</v>
      </c>
      <c r="E190" s="88">
        <v>1778646</v>
      </c>
    </row>
    <row r="191" spans="1:5" x14ac:dyDescent="0.25">
      <c r="A191" s="86" t="s">
        <v>516</v>
      </c>
      <c r="B191" s="87" t="s">
        <v>517</v>
      </c>
      <c r="C191" s="88">
        <v>0</v>
      </c>
      <c r="D191" s="88">
        <v>0</v>
      </c>
      <c r="E191" s="88">
        <v>0</v>
      </c>
    </row>
    <row r="192" spans="1:5" x14ac:dyDescent="0.25">
      <c r="A192" s="86" t="s">
        <v>518</v>
      </c>
      <c r="B192" s="87" t="s">
        <v>519</v>
      </c>
      <c r="C192" s="88">
        <v>1251405</v>
      </c>
      <c r="D192" s="88">
        <v>0</v>
      </c>
      <c r="E192" s="88">
        <v>554005</v>
      </c>
    </row>
    <row r="193" spans="1:5" x14ac:dyDescent="0.25">
      <c r="A193" s="89" t="s">
        <v>520</v>
      </c>
      <c r="B193" s="90" t="s">
        <v>521</v>
      </c>
      <c r="C193" s="91">
        <f>SUM(C184,C185,C189,C190,C191,C192,)</f>
        <v>1778646</v>
      </c>
      <c r="D193" s="91">
        <f t="shared" ref="D193:E193" si="3">SUM(D184,D185,D189,D190,D191,D192,)</f>
        <v>0</v>
      </c>
      <c r="E193" s="91">
        <f t="shared" si="3"/>
        <v>2332651</v>
      </c>
    </row>
    <row r="194" spans="1:5" x14ac:dyDescent="0.25">
      <c r="A194" s="86" t="s">
        <v>522</v>
      </c>
      <c r="B194" s="87" t="s">
        <v>523</v>
      </c>
      <c r="C194" s="88">
        <v>0</v>
      </c>
      <c r="D194" s="88">
        <v>0</v>
      </c>
      <c r="E194" s="88">
        <v>0</v>
      </c>
    </row>
    <row r="195" spans="1:5" ht="25.5" x14ac:dyDescent="0.25">
      <c r="A195" s="86" t="s">
        <v>524</v>
      </c>
      <c r="B195" s="87" t="s">
        <v>525</v>
      </c>
      <c r="C195" s="88">
        <v>0</v>
      </c>
      <c r="D195" s="88">
        <v>0</v>
      </c>
      <c r="E195" s="88">
        <v>0</v>
      </c>
    </row>
    <row r="196" spans="1:5" x14ac:dyDescent="0.25">
      <c r="A196" s="86" t="s">
        <v>526</v>
      </c>
      <c r="B196" s="87" t="s">
        <v>527</v>
      </c>
      <c r="C196" s="88">
        <v>8219</v>
      </c>
      <c r="D196" s="88">
        <v>0</v>
      </c>
      <c r="E196" s="88">
        <v>0</v>
      </c>
    </row>
    <row r="197" spans="1:5" ht="25.5" x14ac:dyDescent="0.25">
      <c r="A197" s="86" t="s">
        <v>528</v>
      </c>
      <c r="B197" s="87" t="s">
        <v>529</v>
      </c>
      <c r="C197" s="88">
        <v>0</v>
      </c>
      <c r="D197" s="88">
        <v>0</v>
      </c>
      <c r="E197" s="88">
        <v>0</v>
      </c>
    </row>
    <row r="198" spans="1:5" ht="25.5" x14ac:dyDescent="0.25">
      <c r="A198" s="86" t="s">
        <v>530</v>
      </c>
      <c r="B198" s="87" t="s">
        <v>531</v>
      </c>
      <c r="C198" s="88">
        <v>0</v>
      </c>
      <c r="D198" s="88">
        <v>0</v>
      </c>
      <c r="E198" s="88">
        <v>0</v>
      </c>
    </row>
    <row r="199" spans="1:5" ht="38.25" x14ac:dyDescent="0.25">
      <c r="A199" s="86" t="s">
        <v>532</v>
      </c>
      <c r="B199" s="87" t="s">
        <v>533</v>
      </c>
      <c r="C199" s="88">
        <v>0</v>
      </c>
      <c r="D199" s="88">
        <v>0</v>
      </c>
      <c r="E199" s="88">
        <v>0</v>
      </c>
    </row>
    <row r="200" spans="1:5" ht="25.5" x14ac:dyDescent="0.25">
      <c r="A200" s="86" t="s">
        <v>534</v>
      </c>
      <c r="B200" s="87" t="s">
        <v>535</v>
      </c>
      <c r="C200" s="88">
        <v>0</v>
      </c>
      <c r="D200" s="88">
        <v>0</v>
      </c>
      <c r="E200" s="88">
        <v>0</v>
      </c>
    </row>
    <row r="201" spans="1:5" x14ac:dyDescent="0.25">
      <c r="A201" s="86" t="s">
        <v>536</v>
      </c>
      <c r="B201" s="87" t="s">
        <v>537</v>
      </c>
      <c r="C201" s="88">
        <v>0</v>
      </c>
      <c r="D201" s="88">
        <v>0</v>
      </c>
      <c r="E201" s="88">
        <v>0</v>
      </c>
    </row>
    <row r="202" spans="1:5" x14ac:dyDescent="0.25">
      <c r="A202" s="86" t="s">
        <v>538</v>
      </c>
      <c r="B202" s="87" t="s">
        <v>539</v>
      </c>
      <c r="C202" s="88">
        <v>0</v>
      </c>
      <c r="D202" s="88">
        <v>0</v>
      </c>
      <c r="E202" s="88">
        <v>0</v>
      </c>
    </row>
    <row r="203" spans="1:5" ht="25.5" x14ac:dyDescent="0.25">
      <c r="A203" s="86" t="s">
        <v>540</v>
      </c>
      <c r="B203" s="87" t="s">
        <v>541</v>
      </c>
      <c r="C203" s="88">
        <v>0</v>
      </c>
      <c r="D203" s="88">
        <v>0</v>
      </c>
      <c r="E203" s="88">
        <v>0</v>
      </c>
    </row>
    <row r="204" spans="1:5" ht="38.25" x14ac:dyDescent="0.25">
      <c r="A204" s="86" t="s">
        <v>542</v>
      </c>
      <c r="B204" s="87" t="s">
        <v>543</v>
      </c>
      <c r="C204" s="88">
        <v>0</v>
      </c>
      <c r="D204" s="88">
        <v>0</v>
      </c>
      <c r="E204" s="88">
        <v>0</v>
      </c>
    </row>
    <row r="205" spans="1:5" ht="25.5" x14ac:dyDescent="0.25">
      <c r="A205" s="86" t="s">
        <v>544</v>
      </c>
      <c r="B205" s="87" t="s">
        <v>545</v>
      </c>
      <c r="C205" s="88">
        <v>0</v>
      </c>
      <c r="D205" s="88">
        <v>0</v>
      </c>
      <c r="E205" s="88">
        <v>0</v>
      </c>
    </row>
    <row r="206" spans="1:5" ht="25.5" x14ac:dyDescent="0.25">
      <c r="A206" s="86" t="s">
        <v>546</v>
      </c>
      <c r="B206" s="87" t="s">
        <v>547</v>
      </c>
      <c r="C206" s="88">
        <v>0</v>
      </c>
      <c r="D206" s="88">
        <v>0</v>
      </c>
      <c r="E206" s="88">
        <v>0</v>
      </c>
    </row>
    <row r="207" spans="1:5" ht="25.5" x14ac:dyDescent="0.25">
      <c r="A207" s="86" t="s">
        <v>548</v>
      </c>
      <c r="B207" s="87" t="s">
        <v>549</v>
      </c>
      <c r="C207" s="88">
        <v>0</v>
      </c>
      <c r="D207" s="88">
        <v>0</v>
      </c>
      <c r="E207" s="88">
        <v>0</v>
      </c>
    </row>
    <row r="208" spans="1:5" ht="25.5" x14ac:dyDescent="0.25">
      <c r="A208" s="86" t="s">
        <v>550</v>
      </c>
      <c r="B208" s="87" t="s">
        <v>551</v>
      </c>
      <c r="C208" s="88">
        <v>0</v>
      </c>
      <c r="D208" s="88">
        <v>0</v>
      </c>
      <c r="E208" s="88">
        <v>0</v>
      </c>
    </row>
    <row r="209" spans="1:5" ht="25.5" x14ac:dyDescent="0.25">
      <c r="A209" s="86" t="s">
        <v>552</v>
      </c>
      <c r="B209" s="87" t="s">
        <v>553</v>
      </c>
      <c r="C209" s="88">
        <v>0</v>
      </c>
      <c r="D209" s="88">
        <v>0</v>
      </c>
      <c r="E209" s="88">
        <v>0</v>
      </c>
    </row>
    <row r="210" spans="1:5" ht="25.5" x14ac:dyDescent="0.25">
      <c r="A210" s="86" t="s">
        <v>554</v>
      </c>
      <c r="B210" s="87" t="s">
        <v>555</v>
      </c>
      <c r="C210" s="88">
        <v>0</v>
      </c>
      <c r="D210" s="88">
        <v>0</v>
      </c>
      <c r="E210" s="88">
        <v>0</v>
      </c>
    </row>
    <row r="211" spans="1:5" ht="25.5" x14ac:dyDescent="0.25">
      <c r="A211" s="86" t="s">
        <v>556</v>
      </c>
      <c r="B211" s="87" t="s">
        <v>557</v>
      </c>
      <c r="C211" s="88">
        <v>0</v>
      </c>
      <c r="D211" s="88">
        <v>0</v>
      </c>
      <c r="E211" s="88">
        <v>0</v>
      </c>
    </row>
    <row r="212" spans="1:5" ht="25.5" x14ac:dyDescent="0.25">
      <c r="A212" s="86" t="s">
        <v>558</v>
      </c>
      <c r="B212" s="87" t="s">
        <v>559</v>
      </c>
      <c r="C212" s="88">
        <v>0</v>
      </c>
      <c r="D212" s="88">
        <v>0</v>
      </c>
      <c r="E212" s="88">
        <v>0</v>
      </c>
    </row>
    <row r="213" spans="1:5" ht="25.5" x14ac:dyDescent="0.25">
      <c r="A213" s="86" t="s">
        <v>560</v>
      </c>
      <c r="B213" s="87" t="s">
        <v>561</v>
      </c>
      <c r="C213" s="88">
        <v>0</v>
      </c>
      <c r="D213" s="88">
        <v>0</v>
      </c>
      <c r="E213" s="88">
        <v>0</v>
      </c>
    </row>
    <row r="214" spans="1:5" ht="25.5" x14ac:dyDescent="0.25">
      <c r="A214" s="86" t="s">
        <v>562</v>
      </c>
      <c r="B214" s="87" t="s">
        <v>563</v>
      </c>
      <c r="C214" s="88">
        <v>0</v>
      </c>
      <c r="D214" s="88">
        <v>0</v>
      </c>
      <c r="E214" s="88">
        <v>0</v>
      </c>
    </row>
    <row r="215" spans="1:5" ht="25.5" x14ac:dyDescent="0.25">
      <c r="A215" s="86" t="s">
        <v>564</v>
      </c>
      <c r="B215" s="87" t="s">
        <v>565</v>
      </c>
      <c r="C215" s="88">
        <v>0</v>
      </c>
      <c r="D215" s="88">
        <v>0</v>
      </c>
      <c r="E215" s="88">
        <v>0</v>
      </c>
    </row>
    <row r="216" spans="1:5" ht="38.25" x14ac:dyDescent="0.25">
      <c r="A216" s="86" t="s">
        <v>566</v>
      </c>
      <c r="B216" s="87" t="s">
        <v>567</v>
      </c>
      <c r="C216" s="88">
        <v>0</v>
      </c>
      <c r="D216" s="88">
        <v>0</v>
      </c>
      <c r="E216" s="88">
        <v>0</v>
      </c>
    </row>
    <row r="217" spans="1:5" ht="25.5" x14ac:dyDescent="0.25">
      <c r="A217" s="86" t="s">
        <v>568</v>
      </c>
      <c r="B217" s="87" t="s">
        <v>569</v>
      </c>
      <c r="C217" s="88">
        <v>0</v>
      </c>
      <c r="D217" s="88">
        <v>0</v>
      </c>
      <c r="E217" s="88">
        <v>0</v>
      </c>
    </row>
    <row r="218" spans="1:5" ht="25.5" x14ac:dyDescent="0.25">
      <c r="A218" s="86" t="s">
        <v>570</v>
      </c>
      <c r="B218" s="87" t="s">
        <v>571</v>
      </c>
      <c r="C218" s="88">
        <v>0</v>
      </c>
      <c r="D218" s="88">
        <v>0</v>
      </c>
      <c r="E218" s="88">
        <v>0</v>
      </c>
    </row>
    <row r="219" spans="1:5" x14ac:dyDescent="0.25">
      <c r="A219" s="89" t="s">
        <v>572</v>
      </c>
      <c r="B219" s="90" t="s">
        <v>573</v>
      </c>
      <c r="C219" s="91">
        <f>SUM(C194:C218)</f>
        <v>8219</v>
      </c>
      <c r="D219" s="91">
        <f t="shared" ref="D219:E219" si="4">SUM(D194:D218)</f>
        <v>0</v>
      </c>
      <c r="E219" s="91">
        <f t="shared" si="4"/>
        <v>0</v>
      </c>
    </row>
    <row r="220" spans="1:5" ht="25.5" x14ac:dyDescent="0.25">
      <c r="A220" s="86" t="s">
        <v>574</v>
      </c>
      <c r="B220" s="87" t="s">
        <v>575</v>
      </c>
      <c r="C220" s="88">
        <v>0</v>
      </c>
      <c r="D220" s="88">
        <v>0</v>
      </c>
      <c r="E220" s="88">
        <v>0</v>
      </c>
    </row>
    <row r="221" spans="1:5" ht="25.5" x14ac:dyDescent="0.25">
      <c r="A221" s="86" t="s">
        <v>576</v>
      </c>
      <c r="B221" s="87" t="s">
        <v>577</v>
      </c>
      <c r="C221" s="88">
        <v>0</v>
      </c>
      <c r="D221" s="88">
        <v>0</v>
      </c>
      <c r="E221" s="88">
        <v>0</v>
      </c>
    </row>
    <row r="222" spans="1:5" ht="25.5" x14ac:dyDescent="0.25">
      <c r="A222" s="86" t="s">
        <v>578</v>
      </c>
      <c r="B222" s="87" t="s">
        <v>579</v>
      </c>
      <c r="C222" s="88">
        <v>0</v>
      </c>
      <c r="D222" s="88">
        <v>0</v>
      </c>
      <c r="E222" s="88">
        <v>624472</v>
      </c>
    </row>
    <row r="223" spans="1:5" ht="25.5" x14ac:dyDescent="0.25">
      <c r="A223" s="86" t="s">
        <v>580</v>
      </c>
      <c r="B223" s="87" t="s">
        <v>581</v>
      </c>
      <c r="C223" s="88">
        <v>0</v>
      </c>
      <c r="D223" s="88">
        <v>0</v>
      </c>
      <c r="E223" s="88">
        <v>0</v>
      </c>
    </row>
    <row r="224" spans="1:5" ht="25.5" x14ac:dyDescent="0.25">
      <c r="A224" s="86" t="s">
        <v>582</v>
      </c>
      <c r="B224" s="87" t="s">
        <v>583</v>
      </c>
      <c r="C224" s="88">
        <v>0</v>
      </c>
      <c r="D224" s="88">
        <v>0</v>
      </c>
      <c r="E224" s="88">
        <v>0</v>
      </c>
    </row>
    <row r="225" spans="1:5" ht="38.25" x14ac:dyDescent="0.25">
      <c r="A225" s="86" t="s">
        <v>584</v>
      </c>
      <c r="B225" s="87" t="s">
        <v>585</v>
      </c>
      <c r="C225" s="88">
        <v>0</v>
      </c>
      <c r="D225" s="88">
        <v>0</v>
      </c>
      <c r="E225" s="88">
        <v>0</v>
      </c>
    </row>
    <row r="226" spans="1:5" ht="25.5" x14ac:dyDescent="0.25">
      <c r="A226" s="86" t="s">
        <v>586</v>
      </c>
      <c r="B226" s="87" t="s">
        <v>587</v>
      </c>
      <c r="C226" s="88">
        <v>0</v>
      </c>
      <c r="D226" s="88">
        <v>0</v>
      </c>
      <c r="E226" s="88">
        <v>0</v>
      </c>
    </row>
    <row r="227" spans="1:5" x14ac:dyDescent="0.25">
      <c r="A227" s="86" t="s">
        <v>588</v>
      </c>
      <c r="B227" s="87" t="s">
        <v>589</v>
      </c>
      <c r="C227" s="88">
        <v>0</v>
      </c>
      <c r="D227" s="88">
        <v>0</v>
      </c>
      <c r="E227" s="88">
        <v>0</v>
      </c>
    </row>
    <row r="228" spans="1:5" x14ac:dyDescent="0.25">
      <c r="A228" s="86" t="s">
        <v>590</v>
      </c>
      <c r="B228" s="87" t="s">
        <v>591</v>
      </c>
      <c r="C228" s="88">
        <v>0</v>
      </c>
      <c r="D228" s="88">
        <v>0</v>
      </c>
      <c r="E228" s="88">
        <v>0</v>
      </c>
    </row>
    <row r="229" spans="1:5" ht="25.5" x14ac:dyDescent="0.25">
      <c r="A229" s="86" t="s">
        <v>592</v>
      </c>
      <c r="B229" s="87" t="s">
        <v>593</v>
      </c>
      <c r="C229" s="88">
        <v>0</v>
      </c>
      <c r="D229" s="88">
        <v>0</v>
      </c>
      <c r="E229" s="88">
        <v>0</v>
      </c>
    </row>
    <row r="230" spans="1:5" ht="38.25" x14ac:dyDescent="0.25">
      <c r="A230" s="86" t="s">
        <v>594</v>
      </c>
      <c r="B230" s="87" t="s">
        <v>595</v>
      </c>
      <c r="C230" s="88">
        <v>0</v>
      </c>
      <c r="D230" s="88">
        <v>0</v>
      </c>
      <c r="E230" s="88">
        <v>0</v>
      </c>
    </row>
    <row r="231" spans="1:5" ht="25.5" x14ac:dyDescent="0.25">
      <c r="A231" s="86" t="s">
        <v>596</v>
      </c>
      <c r="B231" s="87" t="s">
        <v>597</v>
      </c>
      <c r="C231" s="88">
        <v>0</v>
      </c>
      <c r="D231" s="88">
        <v>0</v>
      </c>
      <c r="E231" s="88">
        <v>0</v>
      </c>
    </row>
    <row r="232" spans="1:5" ht="25.5" x14ac:dyDescent="0.25">
      <c r="A232" s="86" t="s">
        <v>598</v>
      </c>
      <c r="B232" s="87" t="s">
        <v>599</v>
      </c>
      <c r="C232" s="88">
        <v>0</v>
      </c>
      <c r="D232" s="88">
        <v>0</v>
      </c>
      <c r="E232" s="88">
        <v>0</v>
      </c>
    </row>
    <row r="233" spans="1:5" ht="25.5" x14ac:dyDescent="0.25">
      <c r="A233" s="86" t="s">
        <v>600</v>
      </c>
      <c r="B233" s="87" t="s">
        <v>601</v>
      </c>
      <c r="C233" s="88">
        <v>0</v>
      </c>
      <c r="D233" s="88">
        <v>0</v>
      </c>
      <c r="E233" s="88">
        <v>0</v>
      </c>
    </row>
    <row r="234" spans="1:5" ht="25.5" x14ac:dyDescent="0.25">
      <c r="A234" s="86" t="s">
        <v>602</v>
      </c>
      <c r="B234" s="87" t="s">
        <v>603</v>
      </c>
      <c r="C234" s="88">
        <v>0</v>
      </c>
      <c r="D234" s="88">
        <v>0</v>
      </c>
      <c r="E234" s="88">
        <v>0</v>
      </c>
    </row>
    <row r="235" spans="1:5" ht="25.5" x14ac:dyDescent="0.25">
      <c r="A235" s="86" t="s">
        <v>604</v>
      </c>
      <c r="B235" s="87" t="s">
        <v>605</v>
      </c>
      <c r="C235" s="88">
        <v>0</v>
      </c>
      <c r="D235" s="88">
        <v>0</v>
      </c>
      <c r="E235" s="88">
        <v>0</v>
      </c>
    </row>
    <row r="236" spans="1:5" ht="25.5" x14ac:dyDescent="0.25">
      <c r="A236" s="86" t="s">
        <v>606</v>
      </c>
      <c r="B236" s="87" t="s">
        <v>607</v>
      </c>
      <c r="C236" s="88">
        <v>0</v>
      </c>
      <c r="D236" s="88">
        <v>0</v>
      </c>
      <c r="E236" s="88">
        <v>0</v>
      </c>
    </row>
    <row r="237" spans="1:5" ht="25.5" x14ac:dyDescent="0.25">
      <c r="A237" s="86" t="s">
        <v>608</v>
      </c>
      <c r="B237" s="87" t="s">
        <v>609</v>
      </c>
      <c r="C237" s="88">
        <v>0</v>
      </c>
      <c r="D237" s="88">
        <v>0</v>
      </c>
      <c r="E237" s="88">
        <v>0</v>
      </c>
    </row>
    <row r="238" spans="1:5" ht="25.5" x14ac:dyDescent="0.25">
      <c r="A238" s="86" t="s">
        <v>610</v>
      </c>
      <c r="B238" s="87" t="s">
        <v>611</v>
      </c>
      <c r="C238" s="88">
        <v>0</v>
      </c>
      <c r="D238" s="88">
        <v>0</v>
      </c>
      <c r="E238" s="88">
        <v>0</v>
      </c>
    </row>
    <row r="239" spans="1:5" ht="25.5" x14ac:dyDescent="0.25">
      <c r="A239" s="86" t="s">
        <v>612</v>
      </c>
      <c r="B239" s="87" t="s">
        <v>613</v>
      </c>
      <c r="C239" s="88">
        <v>0</v>
      </c>
      <c r="D239" s="88">
        <v>0</v>
      </c>
      <c r="E239" s="88">
        <v>0</v>
      </c>
    </row>
    <row r="240" spans="1:5" ht="38.25" x14ac:dyDescent="0.25">
      <c r="A240" s="86" t="s">
        <v>614</v>
      </c>
      <c r="B240" s="87" t="s">
        <v>615</v>
      </c>
      <c r="C240" s="88">
        <v>0</v>
      </c>
      <c r="D240" s="88">
        <v>0</v>
      </c>
      <c r="E240" s="88">
        <v>0</v>
      </c>
    </row>
    <row r="241" spans="1:5" ht="25.5" x14ac:dyDescent="0.25">
      <c r="A241" s="86" t="s">
        <v>616</v>
      </c>
      <c r="B241" s="87" t="s">
        <v>617</v>
      </c>
      <c r="C241" s="88">
        <v>0</v>
      </c>
      <c r="D241" s="88">
        <v>0</v>
      </c>
      <c r="E241" s="88">
        <v>0</v>
      </c>
    </row>
    <row r="242" spans="1:5" ht="25.5" x14ac:dyDescent="0.25">
      <c r="A242" s="86" t="s">
        <v>618</v>
      </c>
      <c r="B242" s="87" t="s">
        <v>619</v>
      </c>
      <c r="C242" s="88">
        <v>0</v>
      </c>
      <c r="D242" s="88">
        <v>0</v>
      </c>
      <c r="E242" s="88">
        <v>0</v>
      </c>
    </row>
    <row r="243" spans="1:5" ht="25.5" x14ac:dyDescent="0.25">
      <c r="A243" s="89" t="s">
        <v>620</v>
      </c>
      <c r="B243" s="90" t="s">
        <v>621</v>
      </c>
      <c r="C243" s="91">
        <f>SUM(C220:C242)</f>
        <v>0</v>
      </c>
      <c r="D243" s="91">
        <f t="shared" ref="D243:E243" si="5">SUM(D220:D242)</f>
        <v>0</v>
      </c>
      <c r="E243" s="91">
        <f t="shared" si="5"/>
        <v>624472</v>
      </c>
    </row>
    <row r="244" spans="1:5" x14ac:dyDescent="0.25">
      <c r="A244" s="86" t="s">
        <v>622</v>
      </c>
      <c r="B244" s="87" t="s">
        <v>623</v>
      </c>
      <c r="C244" s="88">
        <v>0</v>
      </c>
      <c r="D244" s="88">
        <v>0</v>
      </c>
      <c r="E244" s="88">
        <v>0</v>
      </c>
    </row>
    <row r="245" spans="1:5" x14ac:dyDescent="0.25">
      <c r="A245" s="86" t="s">
        <v>624</v>
      </c>
      <c r="B245" s="87" t="s">
        <v>625</v>
      </c>
      <c r="C245" s="88">
        <v>0</v>
      </c>
      <c r="D245" s="88">
        <v>0</v>
      </c>
      <c r="E245" s="88">
        <v>0</v>
      </c>
    </row>
    <row r="246" spans="1:5" x14ac:dyDescent="0.25">
      <c r="A246" s="86" t="s">
        <v>626</v>
      </c>
      <c r="B246" s="87" t="s">
        <v>627</v>
      </c>
      <c r="C246" s="88">
        <v>0</v>
      </c>
      <c r="D246" s="88">
        <v>0</v>
      </c>
      <c r="E246" s="88">
        <v>0</v>
      </c>
    </row>
    <row r="247" spans="1:5" x14ac:dyDescent="0.25">
      <c r="A247" s="86" t="s">
        <v>628</v>
      </c>
      <c r="B247" s="87" t="s">
        <v>629</v>
      </c>
      <c r="C247" s="88">
        <v>0</v>
      </c>
      <c r="D247" s="88">
        <v>0</v>
      </c>
      <c r="E247" s="88">
        <v>0</v>
      </c>
    </row>
    <row r="248" spans="1:5" ht="25.5" x14ac:dyDescent="0.25">
      <c r="A248" s="86" t="s">
        <v>630</v>
      </c>
      <c r="B248" s="87" t="s">
        <v>631</v>
      </c>
      <c r="C248" s="88">
        <v>0</v>
      </c>
      <c r="D248" s="88">
        <v>0</v>
      </c>
      <c r="E248" s="88">
        <v>0</v>
      </c>
    </row>
    <row r="249" spans="1:5" ht="25.5" x14ac:dyDescent="0.25">
      <c r="A249" s="86" t="s">
        <v>632</v>
      </c>
      <c r="B249" s="87" t="s">
        <v>633</v>
      </c>
      <c r="C249" s="88">
        <v>0</v>
      </c>
      <c r="D249" s="88">
        <v>0</v>
      </c>
      <c r="E249" s="88">
        <v>0</v>
      </c>
    </row>
    <row r="250" spans="1:5" ht="25.5" x14ac:dyDescent="0.25">
      <c r="A250" s="86" t="s">
        <v>634</v>
      </c>
      <c r="B250" s="87" t="s">
        <v>635</v>
      </c>
      <c r="C250" s="88">
        <v>0</v>
      </c>
      <c r="D250" s="88">
        <v>0</v>
      </c>
      <c r="E250" s="88">
        <v>0</v>
      </c>
    </row>
    <row r="251" spans="1:5" ht="25.5" x14ac:dyDescent="0.25">
      <c r="A251" s="86" t="s">
        <v>636</v>
      </c>
      <c r="B251" s="87" t="s">
        <v>637</v>
      </c>
      <c r="C251" s="88">
        <v>0</v>
      </c>
      <c r="D251" s="88">
        <v>0</v>
      </c>
      <c r="E251" s="88">
        <v>0</v>
      </c>
    </row>
    <row r="252" spans="1:5" x14ac:dyDescent="0.25">
      <c r="A252" s="86" t="s">
        <v>638</v>
      </c>
      <c r="B252" s="87" t="s">
        <v>639</v>
      </c>
      <c r="C252" s="88">
        <v>0</v>
      </c>
      <c r="D252" s="88">
        <v>0</v>
      </c>
      <c r="E252" s="88">
        <v>0</v>
      </c>
    </row>
    <row r="253" spans="1:5" x14ac:dyDescent="0.25">
      <c r="A253" s="86" t="s">
        <v>640</v>
      </c>
      <c r="B253" s="87" t="s">
        <v>641</v>
      </c>
      <c r="C253" s="88">
        <v>0</v>
      </c>
      <c r="D253" s="88">
        <v>0</v>
      </c>
      <c r="E253" s="88">
        <v>0</v>
      </c>
    </row>
    <row r="254" spans="1:5" x14ac:dyDescent="0.25">
      <c r="A254" s="89" t="s">
        <v>642</v>
      </c>
      <c r="B254" s="90" t="s">
        <v>643</v>
      </c>
      <c r="C254" s="91">
        <v>0</v>
      </c>
      <c r="D254" s="91">
        <v>0</v>
      </c>
      <c r="E254" s="91">
        <v>0</v>
      </c>
    </row>
    <row r="255" spans="1:5" x14ac:dyDescent="0.25">
      <c r="A255" s="89" t="s">
        <v>644</v>
      </c>
      <c r="B255" s="90" t="s">
        <v>645</v>
      </c>
      <c r="C255" s="91">
        <f>SUM(C219,C243,C254)</f>
        <v>8219</v>
      </c>
      <c r="D255" s="91">
        <f t="shared" ref="D255:E255" si="6">SUM(D219,D243,D254)</f>
        <v>0</v>
      </c>
      <c r="E255" s="91">
        <f t="shared" si="6"/>
        <v>624472</v>
      </c>
    </row>
    <row r="256" spans="1:5" x14ac:dyDescent="0.25">
      <c r="A256" s="89" t="s">
        <v>646</v>
      </c>
      <c r="B256" s="90" t="s">
        <v>647</v>
      </c>
      <c r="C256" s="91">
        <v>0</v>
      </c>
      <c r="D256" s="91">
        <v>0</v>
      </c>
      <c r="E256" s="91">
        <v>0</v>
      </c>
    </row>
    <row r="257" spans="1:5" x14ac:dyDescent="0.25">
      <c r="A257" s="86" t="s">
        <v>648</v>
      </c>
      <c r="B257" s="87" t="s">
        <v>649</v>
      </c>
      <c r="C257" s="88">
        <v>0</v>
      </c>
      <c r="D257" s="88">
        <v>0</v>
      </c>
      <c r="E257" s="88">
        <v>0</v>
      </c>
    </row>
    <row r="258" spans="1:5" x14ac:dyDescent="0.25">
      <c r="A258" s="86" t="s">
        <v>650</v>
      </c>
      <c r="B258" s="87" t="s">
        <v>651</v>
      </c>
      <c r="C258" s="88">
        <v>0</v>
      </c>
      <c r="D258" s="88">
        <v>0</v>
      </c>
      <c r="E258" s="88">
        <v>0</v>
      </c>
    </row>
    <row r="259" spans="1:5" x14ac:dyDescent="0.25">
      <c r="A259" s="86" t="s">
        <v>652</v>
      </c>
      <c r="B259" s="87" t="s">
        <v>653</v>
      </c>
      <c r="C259" s="88">
        <v>0</v>
      </c>
      <c r="D259" s="88">
        <v>0</v>
      </c>
      <c r="E259" s="88">
        <v>650000</v>
      </c>
    </row>
    <row r="260" spans="1:5" x14ac:dyDescent="0.25">
      <c r="A260" s="89" t="s">
        <v>654</v>
      </c>
      <c r="B260" s="90" t="s">
        <v>655</v>
      </c>
      <c r="C260" s="91">
        <f>C257+C258+C259</f>
        <v>0</v>
      </c>
      <c r="D260" s="91">
        <v>0</v>
      </c>
      <c r="E260" s="91">
        <f>E257+E258+E259</f>
        <v>650000</v>
      </c>
    </row>
    <row r="261" spans="1:5" x14ac:dyDescent="0.25">
      <c r="A261" s="89" t="s">
        <v>656</v>
      </c>
      <c r="B261" s="90" t="s">
        <v>657</v>
      </c>
      <c r="C261" s="91">
        <f>SUM(C193,C255,C256,C260)</f>
        <v>1786865</v>
      </c>
      <c r="D261" s="91">
        <f t="shared" ref="D261:E261" si="7">SUM(D193,D255,D256,D260)</f>
        <v>0</v>
      </c>
      <c r="E261" s="91">
        <f t="shared" si="7"/>
        <v>3607123</v>
      </c>
    </row>
  </sheetData>
  <mergeCells count="3">
    <mergeCell ref="A1:E1"/>
    <mergeCell ref="A3:E3"/>
    <mergeCell ref="A4:E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 tint="0.79998168889431442"/>
  </sheetPr>
  <dimension ref="A1:E51"/>
  <sheetViews>
    <sheetView topLeftCell="A25" workbookViewId="0">
      <selection activeCell="G47" sqref="G47"/>
    </sheetView>
  </sheetViews>
  <sheetFormatPr defaultRowHeight="15.75" x14ac:dyDescent="0.25"/>
  <cols>
    <col min="1" max="1" width="8.140625" style="33" customWidth="1"/>
    <col min="2" max="2" width="59.42578125" style="84" customWidth="1"/>
    <col min="3" max="3" width="10.85546875" style="33" customWidth="1"/>
    <col min="4" max="4" width="14" style="33" customWidth="1"/>
    <col min="5" max="5" width="11.7109375" style="33" customWidth="1"/>
    <col min="6" max="16384" width="9.140625" style="33"/>
  </cols>
  <sheetData>
    <row r="1" spans="1:5" x14ac:dyDescent="0.25">
      <c r="A1" s="333" t="s">
        <v>802</v>
      </c>
      <c r="B1" s="333"/>
      <c r="C1" s="333"/>
      <c r="D1" s="333"/>
      <c r="E1" s="333"/>
    </row>
    <row r="3" spans="1:5" x14ac:dyDescent="0.25">
      <c r="A3" s="332" t="s">
        <v>102</v>
      </c>
      <c r="B3" s="332"/>
      <c r="C3" s="332"/>
      <c r="D3" s="332"/>
      <c r="E3" s="332"/>
    </row>
    <row r="4" spans="1:5" x14ac:dyDescent="0.25">
      <c r="A4" s="339" t="s">
        <v>788</v>
      </c>
      <c r="B4" s="338"/>
      <c r="C4" s="338"/>
      <c r="D4" s="338"/>
      <c r="E4" s="338"/>
    </row>
    <row r="5" spans="1:5" x14ac:dyDescent="0.25">
      <c r="A5" s="83"/>
    </row>
    <row r="6" spans="1:5" x14ac:dyDescent="0.25">
      <c r="A6" s="75"/>
      <c r="E6" s="8" t="s">
        <v>302</v>
      </c>
    </row>
    <row r="7" spans="1:5" ht="31.5" x14ac:dyDescent="0.25">
      <c r="A7" s="82" t="s">
        <v>122</v>
      </c>
      <c r="B7" s="82" t="s">
        <v>3</v>
      </c>
      <c r="C7" s="82" t="s">
        <v>162</v>
      </c>
      <c r="D7" s="82" t="s">
        <v>163</v>
      </c>
      <c r="E7" s="82" t="s">
        <v>164</v>
      </c>
    </row>
    <row r="8" spans="1:5" x14ac:dyDescent="0.25">
      <c r="A8" s="86" t="s">
        <v>124</v>
      </c>
      <c r="B8" s="87" t="s">
        <v>658</v>
      </c>
      <c r="C8" s="88">
        <v>0</v>
      </c>
      <c r="D8" s="88">
        <v>0</v>
      </c>
      <c r="E8" s="88">
        <v>0</v>
      </c>
    </row>
    <row r="9" spans="1:5" ht="25.5" x14ac:dyDescent="0.25">
      <c r="A9" s="86" t="s">
        <v>126</v>
      </c>
      <c r="B9" s="87" t="s">
        <v>659</v>
      </c>
      <c r="C9" s="88">
        <v>0</v>
      </c>
      <c r="D9" s="88">
        <v>0</v>
      </c>
      <c r="E9" s="88">
        <v>0</v>
      </c>
    </row>
    <row r="10" spans="1:5" x14ac:dyDescent="0.25">
      <c r="A10" s="86" t="s">
        <v>128</v>
      </c>
      <c r="B10" s="87" t="s">
        <v>660</v>
      </c>
      <c r="C10" s="88">
        <v>0</v>
      </c>
      <c r="D10" s="88">
        <v>0</v>
      </c>
      <c r="E10" s="88">
        <v>0</v>
      </c>
    </row>
    <row r="11" spans="1:5" ht="25.5" x14ac:dyDescent="0.25">
      <c r="A11" s="89" t="s">
        <v>130</v>
      </c>
      <c r="B11" s="90" t="s">
        <v>661</v>
      </c>
      <c r="C11" s="91">
        <v>0</v>
      </c>
      <c r="D11" s="91">
        <v>0</v>
      </c>
      <c r="E11" s="91">
        <v>0</v>
      </c>
    </row>
    <row r="12" spans="1:5" x14ac:dyDescent="0.25">
      <c r="A12" s="86" t="s">
        <v>132</v>
      </c>
      <c r="B12" s="87" t="s">
        <v>662</v>
      </c>
      <c r="C12" s="88">
        <v>0</v>
      </c>
      <c r="D12" s="88">
        <v>0</v>
      </c>
      <c r="E12" s="88">
        <v>0</v>
      </c>
    </row>
    <row r="13" spans="1:5" x14ac:dyDescent="0.25">
      <c r="A13" s="86" t="s">
        <v>134</v>
      </c>
      <c r="B13" s="87" t="s">
        <v>663</v>
      </c>
      <c r="C13" s="88">
        <v>0</v>
      </c>
      <c r="D13" s="88">
        <v>0</v>
      </c>
      <c r="E13" s="88">
        <v>0</v>
      </c>
    </row>
    <row r="14" spans="1:5" x14ac:dyDescent="0.25">
      <c r="A14" s="89" t="s">
        <v>136</v>
      </c>
      <c r="B14" s="90" t="s">
        <v>664</v>
      </c>
      <c r="C14" s="91">
        <v>0</v>
      </c>
      <c r="D14" s="91">
        <v>0</v>
      </c>
      <c r="E14" s="91">
        <v>0</v>
      </c>
    </row>
    <row r="15" spans="1:5" ht="25.5" x14ac:dyDescent="0.25">
      <c r="A15" s="86" t="s">
        <v>138</v>
      </c>
      <c r="B15" s="87" t="s">
        <v>665</v>
      </c>
      <c r="C15" s="88">
        <v>0</v>
      </c>
      <c r="D15" s="88">
        <v>0</v>
      </c>
      <c r="E15" s="88">
        <v>0</v>
      </c>
    </row>
    <row r="16" spans="1:5" ht="25.5" x14ac:dyDescent="0.25">
      <c r="A16" s="86" t="s">
        <v>140</v>
      </c>
      <c r="B16" s="87" t="s">
        <v>666</v>
      </c>
      <c r="C16" s="88">
        <v>15868250</v>
      </c>
      <c r="D16" s="88">
        <v>0</v>
      </c>
      <c r="E16" s="88">
        <v>26649216</v>
      </c>
    </row>
    <row r="17" spans="1:5" x14ac:dyDescent="0.25">
      <c r="A17" s="86" t="s">
        <v>142</v>
      </c>
      <c r="B17" s="87" t="s">
        <v>667</v>
      </c>
      <c r="C17" s="88">
        <v>0</v>
      </c>
      <c r="D17" s="88">
        <v>0</v>
      </c>
      <c r="E17" s="88">
        <v>0</v>
      </c>
    </row>
    <row r="18" spans="1:5" x14ac:dyDescent="0.25">
      <c r="A18" s="86" t="s">
        <v>144</v>
      </c>
      <c r="B18" s="87" t="s">
        <v>668</v>
      </c>
      <c r="C18" s="88">
        <v>67</v>
      </c>
      <c r="D18" s="88">
        <v>0</v>
      </c>
      <c r="E18" s="88">
        <v>47</v>
      </c>
    </row>
    <row r="19" spans="1:5" x14ac:dyDescent="0.25">
      <c r="A19" s="89" t="s">
        <v>146</v>
      </c>
      <c r="B19" s="90" t="s">
        <v>669</v>
      </c>
      <c r="C19" s="91">
        <f>SUM(C16,C15,C17,C18,)</f>
        <v>15868317</v>
      </c>
      <c r="D19" s="91">
        <f t="shared" ref="D19:E19" si="0">SUM(D16,D15,D17,D18,)</f>
        <v>0</v>
      </c>
      <c r="E19" s="91">
        <f t="shared" si="0"/>
        <v>26649263</v>
      </c>
    </row>
    <row r="20" spans="1:5" x14ac:dyDescent="0.25">
      <c r="A20" s="86" t="s">
        <v>148</v>
      </c>
      <c r="B20" s="87" t="s">
        <v>670</v>
      </c>
      <c r="C20" s="88">
        <v>3502694</v>
      </c>
      <c r="D20" s="88">
        <v>0</v>
      </c>
      <c r="E20" s="88">
        <v>8651766</v>
      </c>
    </row>
    <row r="21" spans="1:5" x14ac:dyDescent="0.25">
      <c r="A21" s="86" t="s">
        <v>150</v>
      </c>
      <c r="B21" s="87" t="s">
        <v>671</v>
      </c>
      <c r="C21" s="88">
        <v>5360169</v>
      </c>
      <c r="D21" s="88">
        <v>0</v>
      </c>
      <c r="E21" s="88">
        <v>15309956</v>
      </c>
    </row>
    <row r="22" spans="1:5" x14ac:dyDescent="0.25">
      <c r="A22" s="86" t="s">
        <v>152</v>
      </c>
      <c r="B22" s="87" t="s">
        <v>672</v>
      </c>
      <c r="C22" s="88">
        <v>0</v>
      </c>
      <c r="D22" s="88">
        <v>0</v>
      </c>
      <c r="E22" s="88">
        <v>0</v>
      </c>
    </row>
    <row r="23" spans="1:5" x14ac:dyDescent="0.25">
      <c r="A23" s="86" t="s">
        <v>154</v>
      </c>
      <c r="B23" s="87" t="s">
        <v>673</v>
      </c>
      <c r="C23" s="88">
        <v>0</v>
      </c>
      <c r="D23" s="88">
        <v>0</v>
      </c>
      <c r="E23" s="88">
        <v>0</v>
      </c>
    </row>
    <row r="24" spans="1:5" x14ac:dyDescent="0.25">
      <c r="A24" s="89" t="s">
        <v>156</v>
      </c>
      <c r="B24" s="90" t="s">
        <v>674</v>
      </c>
      <c r="C24" s="91">
        <f>SUM(C20:C23)</f>
        <v>8862863</v>
      </c>
      <c r="D24" s="91">
        <f t="shared" ref="D24:E24" si="1">SUM(D20:D23)</f>
        <v>0</v>
      </c>
      <c r="E24" s="91">
        <f t="shared" si="1"/>
        <v>23961722</v>
      </c>
    </row>
    <row r="25" spans="1:5" x14ac:dyDescent="0.25">
      <c r="A25" s="86" t="s">
        <v>158</v>
      </c>
      <c r="B25" s="87" t="s">
        <v>675</v>
      </c>
      <c r="C25" s="88">
        <v>0</v>
      </c>
      <c r="D25" s="88">
        <v>0</v>
      </c>
      <c r="E25" s="88">
        <v>0</v>
      </c>
    </row>
    <row r="26" spans="1:5" x14ac:dyDescent="0.25">
      <c r="A26" s="86" t="s">
        <v>160</v>
      </c>
      <c r="B26" s="87" t="s">
        <v>676</v>
      </c>
      <c r="C26" s="88">
        <v>0</v>
      </c>
      <c r="D26" s="88">
        <v>0</v>
      </c>
      <c r="E26" s="88">
        <v>0</v>
      </c>
    </row>
    <row r="27" spans="1:5" x14ac:dyDescent="0.25">
      <c r="A27" s="86" t="s">
        <v>165</v>
      </c>
      <c r="B27" s="87" t="s">
        <v>677</v>
      </c>
      <c r="C27" s="88">
        <v>0</v>
      </c>
      <c r="D27" s="88">
        <v>0</v>
      </c>
      <c r="E27" s="88">
        <v>0</v>
      </c>
    </row>
    <row r="28" spans="1:5" x14ac:dyDescent="0.25">
      <c r="A28" s="89" t="s">
        <v>166</v>
      </c>
      <c r="B28" s="90" t="s">
        <v>678</v>
      </c>
      <c r="C28" s="91">
        <f>SUM(C25:C27)</f>
        <v>0</v>
      </c>
      <c r="D28" s="91">
        <f t="shared" ref="D28:E28" si="2">SUM(D25:D27)</f>
        <v>0</v>
      </c>
      <c r="E28" s="91">
        <f t="shared" si="2"/>
        <v>0</v>
      </c>
    </row>
    <row r="29" spans="1:5" x14ac:dyDescent="0.25">
      <c r="A29" s="89" t="s">
        <v>167</v>
      </c>
      <c r="B29" s="90" t="s">
        <v>679</v>
      </c>
      <c r="C29" s="91">
        <v>0</v>
      </c>
      <c r="D29" s="91">
        <v>0</v>
      </c>
      <c r="E29" s="91">
        <v>0</v>
      </c>
    </row>
    <row r="30" spans="1:5" x14ac:dyDescent="0.25">
      <c r="A30" s="89" t="s">
        <v>168</v>
      </c>
      <c r="B30" s="90" t="s">
        <v>680</v>
      </c>
      <c r="C30" s="91">
        <v>5754049</v>
      </c>
      <c r="D30" s="91">
        <v>0</v>
      </c>
      <c r="E30" s="91">
        <v>2133538</v>
      </c>
    </row>
    <row r="31" spans="1:5" x14ac:dyDescent="0.25">
      <c r="A31" s="89" t="s">
        <v>169</v>
      </c>
      <c r="B31" s="90" t="s">
        <v>681</v>
      </c>
      <c r="C31" s="91">
        <f>C19-C24-C28-C29-C30</f>
        <v>1251405</v>
      </c>
      <c r="D31" s="91">
        <f t="shared" ref="D31:E31" si="3">D19-D24-D28-D29-D30</f>
        <v>0</v>
      </c>
      <c r="E31" s="91">
        <f t="shared" si="3"/>
        <v>554003</v>
      </c>
    </row>
    <row r="32" spans="1:5" x14ac:dyDescent="0.25">
      <c r="A32" s="86" t="s">
        <v>170</v>
      </c>
      <c r="B32" s="87" t="s">
        <v>682</v>
      </c>
      <c r="C32" s="88">
        <v>0</v>
      </c>
      <c r="D32" s="88">
        <v>0</v>
      </c>
      <c r="E32" s="88">
        <v>0</v>
      </c>
    </row>
    <row r="33" spans="1:5" ht="25.5" x14ac:dyDescent="0.25">
      <c r="A33" s="86" t="s">
        <v>171</v>
      </c>
      <c r="B33" s="87" t="s">
        <v>683</v>
      </c>
      <c r="C33" s="88">
        <v>0</v>
      </c>
      <c r="D33" s="88">
        <v>0</v>
      </c>
      <c r="E33" s="88">
        <v>0</v>
      </c>
    </row>
    <row r="34" spans="1:5" ht="25.5" x14ac:dyDescent="0.25">
      <c r="A34" s="86" t="s">
        <v>172</v>
      </c>
      <c r="B34" s="87" t="s">
        <v>684</v>
      </c>
      <c r="C34" s="88">
        <v>0</v>
      </c>
      <c r="D34" s="88">
        <v>0</v>
      </c>
      <c r="E34" s="88">
        <v>0</v>
      </c>
    </row>
    <row r="35" spans="1:5" ht="25.5" x14ac:dyDescent="0.25">
      <c r="A35" s="86" t="s">
        <v>173</v>
      </c>
      <c r="B35" s="87" t="s">
        <v>685</v>
      </c>
      <c r="C35" s="88">
        <v>0</v>
      </c>
      <c r="D35" s="88">
        <v>0</v>
      </c>
      <c r="E35" s="88">
        <v>2</v>
      </c>
    </row>
    <row r="36" spans="1:5" ht="25.5" x14ac:dyDescent="0.25">
      <c r="A36" s="86" t="s">
        <v>174</v>
      </c>
      <c r="B36" s="87" t="s">
        <v>686</v>
      </c>
      <c r="C36" s="88">
        <v>0</v>
      </c>
      <c r="D36" s="88">
        <v>0</v>
      </c>
      <c r="E36" s="88">
        <v>0</v>
      </c>
    </row>
    <row r="37" spans="1:5" ht="25.5" x14ac:dyDescent="0.25">
      <c r="A37" s="86" t="s">
        <v>175</v>
      </c>
      <c r="B37" s="87" t="s">
        <v>687</v>
      </c>
      <c r="C37" s="88">
        <v>0</v>
      </c>
      <c r="D37" s="88">
        <v>0</v>
      </c>
      <c r="E37" s="88">
        <v>0</v>
      </c>
    </row>
    <row r="38" spans="1:5" ht="38.25" x14ac:dyDescent="0.25">
      <c r="A38" s="86" t="s">
        <v>176</v>
      </c>
      <c r="B38" s="87" t="s">
        <v>688</v>
      </c>
      <c r="C38" s="88">
        <v>0</v>
      </c>
      <c r="D38" s="88">
        <v>0</v>
      </c>
      <c r="E38" s="88">
        <v>0</v>
      </c>
    </row>
    <row r="39" spans="1:5" ht="25.5" x14ac:dyDescent="0.25">
      <c r="A39" s="89" t="s">
        <v>177</v>
      </c>
      <c r="B39" s="90" t="s">
        <v>689</v>
      </c>
      <c r="C39" s="91">
        <v>0</v>
      </c>
      <c r="D39" s="91">
        <f t="shared" ref="D39:E39" si="4">SUM(D32:D38)</f>
        <v>0</v>
      </c>
      <c r="E39" s="91">
        <f t="shared" si="4"/>
        <v>2</v>
      </c>
    </row>
    <row r="40" spans="1:5" x14ac:dyDescent="0.25">
      <c r="A40" s="86" t="s">
        <v>178</v>
      </c>
      <c r="B40" s="87" t="s">
        <v>690</v>
      </c>
      <c r="C40" s="88">
        <v>0</v>
      </c>
      <c r="D40" s="88">
        <v>0</v>
      </c>
      <c r="E40" s="88">
        <v>0</v>
      </c>
    </row>
    <row r="41" spans="1:5" ht="25.5" x14ac:dyDescent="0.25">
      <c r="A41" s="86" t="s">
        <v>179</v>
      </c>
      <c r="B41" s="87" t="s">
        <v>691</v>
      </c>
      <c r="C41" s="88">
        <v>0</v>
      </c>
      <c r="D41" s="88">
        <v>0</v>
      </c>
      <c r="E41" s="88">
        <v>0</v>
      </c>
    </row>
    <row r="42" spans="1:5" x14ac:dyDescent="0.25">
      <c r="A42" s="86" t="s">
        <v>180</v>
      </c>
      <c r="B42" s="87" t="s">
        <v>692</v>
      </c>
      <c r="C42" s="88">
        <v>0</v>
      </c>
      <c r="D42" s="88">
        <v>0</v>
      </c>
      <c r="E42" s="88">
        <v>0</v>
      </c>
    </row>
    <row r="43" spans="1:5" ht="25.5" x14ac:dyDescent="0.25">
      <c r="A43" s="86" t="s">
        <v>181</v>
      </c>
      <c r="B43" s="87" t="s">
        <v>693</v>
      </c>
      <c r="C43" s="88">
        <v>0</v>
      </c>
      <c r="D43" s="88">
        <v>0</v>
      </c>
      <c r="E43" s="88">
        <v>0</v>
      </c>
    </row>
    <row r="44" spans="1:5" x14ac:dyDescent="0.25">
      <c r="A44" s="86" t="s">
        <v>182</v>
      </c>
      <c r="B44" s="87" t="s">
        <v>694</v>
      </c>
      <c r="C44" s="88">
        <v>0</v>
      </c>
      <c r="D44" s="88">
        <v>0</v>
      </c>
      <c r="E44" s="88">
        <v>0</v>
      </c>
    </row>
    <row r="45" spans="1:5" x14ac:dyDescent="0.25">
      <c r="A45" s="86" t="s">
        <v>183</v>
      </c>
      <c r="B45" s="87" t="s">
        <v>695</v>
      </c>
      <c r="C45" s="88">
        <v>0</v>
      </c>
      <c r="D45" s="88">
        <v>0</v>
      </c>
      <c r="E45" s="88">
        <v>0</v>
      </c>
    </row>
    <row r="46" spans="1:5" x14ac:dyDescent="0.25">
      <c r="A46" s="86" t="s">
        <v>184</v>
      </c>
      <c r="B46" s="87" t="s">
        <v>696</v>
      </c>
      <c r="C46" s="88">
        <v>0</v>
      </c>
      <c r="D46" s="88">
        <v>0</v>
      </c>
      <c r="E46" s="88">
        <v>0</v>
      </c>
    </row>
    <row r="47" spans="1:5" ht="25.5" x14ac:dyDescent="0.25">
      <c r="A47" s="86" t="s">
        <v>185</v>
      </c>
      <c r="B47" s="87" t="s">
        <v>697</v>
      </c>
      <c r="C47" s="88">
        <v>0</v>
      </c>
      <c r="D47" s="88">
        <v>0</v>
      </c>
      <c r="E47" s="88">
        <v>0</v>
      </c>
    </row>
    <row r="48" spans="1:5" ht="38.25" x14ac:dyDescent="0.25">
      <c r="A48" s="86" t="s">
        <v>186</v>
      </c>
      <c r="B48" s="87" t="s">
        <v>698</v>
      </c>
      <c r="C48" s="88">
        <v>0</v>
      </c>
      <c r="D48" s="88">
        <v>0</v>
      </c>
      <c r="E48" s="88">
        <v>0</v>
      </c>
    </row>
    <row r="49" spans="1:5" x14ac:dyDescent="0.25">
      <c r="A49" s="89" t="s">
        <v>187</v>
      </c>
      <c r="B49" s="90" t="s">
        <v>699</v>
      </c>
      <c r="C49" s="91">
        <v>0</v>
      </c>
      <c r="D49" s="91">
        <v>0</v>
      </c>
      <c r="E49" s="91">
        <v>0</v>
      </c>
    </row>
    <row r="50" spans="1:5" x14ac:dyDescent="0.25">
      <c r="A50" s="89" t="s">
        <v>188</v>
      </c>
      <c r="B50" s="90" t="s">
        <v>700</v>
      </c>
      <c r="C50" s="91">
        <f>C39-C49</f>
        <v>0</v>
      </c>
      <c r="D50" s="91">
        <f t="shared" ref="D50:E50" si="5">D39-D49</f>
        <v>0</v>
      </c>
      <c r="E50" s="91">
        <f t="shared" si="5"/>
        <v>2</v>
      </c>
    </row>
    <row r="51" spans="1:5" x14ac:dyDescent="0.25">
      <c r="A51" s="89" t="s">
        <v>189</v>
      </c>
      <c r="B51" s="90" t="s">
        <v>701</v>
      </c>
      <c r="C51" s="91">
        <f>SUM(C31,C50)</f>
        <v>1251405</v>
      </c>
      <c r="D51" s="91">
        <f t="shared" ref="D51" si="6">SUM(D31,D50)</f>
        <v>0</v>
      </c>
      <c r="E51" s="91">
        <f>SUM(E31,E50)</f>
        <v>554005</v>
      </c>
    </row>
  </sheetData>
  <mergeCells count="3">
    <mergeCell ref="A1:E1"/>
    <mergeCell ref="A3:E3"/>
    <mergeCell ref="A4:E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6" tint="0.79998168889431442"/>
  </sheetPr>
  <dimension ref="A1:K15"/>
  <sheetViews>
    <sheetView view="pageBreakPreview" zoomScale="130" zoomScaleNormal="100" zoomScaleSheetLayoutView="130" workbookViewId="0">
      <selection activeCell="C13" sqref="C13"/>
    </sheetView>
  </sheetViews>
  <sheetFormatPr defaultRowHeight="15.75" x14ac:dyDescent="0.25"/>
  <cols>
    <col min="1" max="1" width="44.42578125" style="2" customWidth="1"/>
    <col min="2" max="4" width="11.85546875" style="2" bestFit="1" customWidth="1"/>
    <col min="5" max="5" width="12.85546875" style="2" customWidth="1"/>
    <col min="6" max="16384" width="9.140625" style="2"/>
  </cols>
  <sheetData>
    <row r="1" spans="1:11" x14ac:dyDescent="0.25">
      <c r="A1" s="333" t="s">
        <v>787</v>
      </c>
      <c r="B1" s="333"/>
      <c r="C1" s="333"/>
      <c r="D1" s="333"/>
      <c r="E1" s="333"/>
    </row>
    <row r="3" spans="1:11" x14ac:dyDescent="0.25">
      <c r="A3" s="332" t="s">
        <v>102</v>
      </c>
      <c r="B3" s="332"/>
      <c r="C3" s="332"/>
      <c r="D3" s="332"/>
      <c r="E3" s="332"/>
    </row>
    <row r="4" spans="1:11" x14ac:dyDescent="0.25">
      <c r="A4" s="332" t="s">
        <v>702</v>
      </c>
      <c r="B4" s="332"/>
      <c r="C4" s="332"/>
      <c r="D4" s="332"/>
      <c r="E4" s="332"/>
    </row>
    <row r="5" spans="1:11" x14ac:dyDescent="0.25">
      <c r="A5" s="332" t="s">
        <v>703</v>
      </c>
      <c r="B5" s="332"/>
      <c r="C5" s="332"/>
      <c r="D5" s="332"/>
      <c r="E5" s="332"/>
    </row>
    <row r="6" spans="1:11" x14ac:dyDescent="0.25">
      <c r="A6" s="92"/>
      <c r="B6" s="92"/>
      <c r="C6" s="92"/>
      <c r="D6" s="92"/>
      <c r="E6" s="92"/>
    </row>
    <row r="7" spans="1:11" ht="32.25" customHeight="1" x14ac:dyDescent="0.25">
      <c r="A7" s="340" t="s">
        <v>704</v>
      </c>
      <c r="B7" s="340" t="s">
        <v>705</v>
      </c>
      <c r="C7" s="340"/>
      <c r="D7" s="340" t="s">
        <v>706</v>
      </c>
      <c r="E7" s="340"/>
    </row>
    <row r="8" spans="1:11" x14ac:dyDescent="0.25">
      <c r="A8" s="340"/>
      <c r="B8" s="93">
        <v>45292</v>
      </c>
      <c r="C8" s="93">
        <v>45657</v>
      </c>
      <c r="D8" s="93">
        <v>45292</v>
      </c>
      <c r="E8" s="93">
        <v>45657</v>
      </c>
    </row>
    <row r="9" spans="1:11" x14ac:dyDescent="0.25">
      <c r="A9" s="94" t="s">
        <v>778</v>
      </c>
      <c r="B9" s="95" t="s">
        <v>779</v>
      </c>
      <c r="C9" s="95" t="s">
        <v>779</v>
      </c>
      <c r="D9" s="96" t="s">
        <v>779</v>
      </c>
      <c r="E9" s="96" t="s">
        <v>779</v>
      </c>
    </row>
    <row r="10" spans="1:11" x14ac:dyDescent="0.25">
      <c r="A10" s="97" t="s">
        <v>707</v>
      </c>
      <c r="B10" s="98"/>
      <c r="C10" s="98"/>
      <c r="D10" s="99" t="s">
        <v>779</v>
      </c>
      <c r="E10" s="99" t="s">
        <v>779</v>
      </c>
    </row>
    <row r="15" spans="1:11" x14ac:dyDescent="0.25">
      <c r="K15" s="2" t="s">
        <v>708</v>
      </c>
    </row>
  </sheetData>
  <mergeCells count="7">
    <mergeCell ref="A1:E1"/>
    <mergeCell ref="A3:E3"/>
    <mergeCell ref="A4:E4"/>
    <mergeCell ref="A5:E5"/>
    <mergeCell ref="A7:A8"/>
    <mergeCell ref="B7:C7"/>
    <mergeCell ref="D7:E7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4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6</vt:i4>
      </vt:variant>
    </vt:vector>
  </HeadingPairs>
  <TitlesOfParts>
    <vt:vector size="17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'1'!Nyomtatási_cím</vt:lpstr>
      <vt:lpstr>'10'!Nyomtatási_cím</vt:lpstr>
      <vt:lpstr>'2'!Nyomtatási_cím</vt:lpstr>
      <vt:lpstr>'3'!Nyomtatási_cím</vt:lpstr>
      <vt:lpstr>'4'!Nyomtatási_cím</vt:lpstr>
      <vt:lpstr>'9'!Nyomtatási_terület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Cegléd Város Polgármesteri Hi</dc:creator>
  <cp:lastModifiedBy>Császi Balázs</cp:lastModifiedBy>
  <cp:lastPrinted>2025-05-23T07:05:41Z</cp:lastPrinted>
  <dcterms:created xsi:type="dcterms:W3CDTF">2007-02-02T11:56:00Z</dcterms:created>
  <dcterms:modified xsi:type="dcterms:W3CDTF">2025-05-23T11:54:56Z</dcterms:modified>
</cp:coreProperties>
</file>